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weco.se\FI\Projects\FITKU04\WE\23702923_VVY_Omaisuudenhallinnan_toteutusopas\000\C_Suunnittelu\Kypsyysanalyysi\"/>
    </mc:Choice>
  </mc:AlternateContent>
  <xr:revisionPtr revIDLastSave="0" documentId="13_ncr:1_{3CC8255D-A047-42C9-824E-6CA1F941BDB5}" xr6:coauthVersionLast="47" xr6:coauthVersionMax="47" xr10:uidLastSave="{00000000-0000-0000-0000-000000000000}"/>
  <bookViews>
    <workbookView xWindow="-108" yWindow="-108" windowWidth="23256" windowHeight="12576" xr2:uid="{C7231A9C-7A4F-4A19-AA58-1C0BE99C570C}"/>
  </bookViews>
  <sheets>
    <sheet name="JOHDANTO" sheetId="12" r:id="rId1"/>
    <sheet name="KYSYMYKSET" sheetId="3" r:id="rId2"/>
    <sheet name="YHTEENVETO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1" l="1"/>
  <c r="AF19" i="3"/>
  <c r="AF38" i="3"/>
  <c r="AF39" i="3"/>
  <c r="AF40" i="3"/>
  <c r="AF41" i="3"/>
  <c r="AF42" i="3"/>
  <c r="AF23" i="3"/>
  <c r="AF24" i="3"/>
  <c r="AF25" i="3"/>
  <c r="H15" i="11"/>
  <c r="AF47" i="3"/>
  <c r="AD43" i="3"/>
  <c r="H13" i="11"/>
  <c r="H14" i="11"/>
  <c r="AF37" i="3"/>
  <c r="AD37" i="3"/>
  <c r="H11" i="11"/>
  <c r="H12" i="11"/>
  <c r="AD33" i="3"/>
  <c r="AF10" i="3"/>
  <c r="AF11" i="3"/>
  <c r="AF12" i="3"/>
  <c r="AF13" i="3"/>
  <c r="AF14" i="3"/>
  <c r="AF15" i="3"/>
  <c r="AF16" i="3"/>
  <c r="AF17" i="3"/>
  <c r="AF18" i="3"/>
  <c r="AF20" i="3"/>
  <c r="AF21" i="3"/>
  <c r="AF22" i="3"/>
  <c r="AF26" i="3"/>
  <c r="AF27" i="3"/>
  <c r="AF28" i="3"/>
  <c r="AF29" i="3"/>
  <c r="AF30" i="3"/>
  <c r="AF31" i="3"/>
  <c r="AF32" i="3"/>
  <c r="AF33" i="3"/>
  <c r="AF34" i="3"/>
  <c r="AF35" i="3"/>
  <c r="AF36" i="3"/>
  <c r="AF43" i="3"/>
  <c r="AF44" i="3"/>
  <c r="AF45" i="3"/>
  <c r="AF46" i="3"/>
  <c r="AD31" i="3"/>
  <c r="A12" i="11"/>
  <c r="A41" i="11" s="1"/>
  <c r="A15" i="11"/>
  <c r="A53" i="11" s="1"/>
  <c r="A14" i="11"/>
  <c r="A49" i="11" s="1"/>
  <c r="AH30" i="3" l="1"/>
  <c r="G37" i="11" s="1"/>
  <c r="AJ30" i="3"/>
  <c r="G39" i="11" s="1"/>
  <c r="AH25" i="3"/>
  <c r="AH32" i="3"/>
  <c r="G41" i="11" s="1"/>
  <c r="AH20" i="3"/>
  <c r="AK25" i="3"/>
  <c r="AM25" i="3" s="1"/>
  <c r="AH14" i="3"/>
  <c r="AJ14" i="3"/>
  <c r="AK47" i="3"/>
  <c r="I15" i="11" s="1"/>
  <c r="AJ32" i="3"/>
  <c r="G43" i="11" s="1"/>
  <c r="AH47" i="3"/>
  <c r="G53" i="11" s="1"/>
  <c r="AJ47" i="3"/>
  <c r="G55" i="11" s="1"/>
  <c r="AK42" i="3"/>
  <c r="I14" i="11" s="1"/>
  <c r="AJ42" i="3"/>
  <c r="G51" i="11" s="1"/>
  <c r="AH42" i="3"/>
  <c r="G49" i="11" s="1"/>
  <c r="AJ36" i="3"/>
  <c r="G47" i="11" s="1"/>
  <c r="AH36" i="3"/>
  <c r="G45" i="11" s="1"/>
  <c r="AJ25" i="3"/>
  <c r="AJ20" i="3"/>
  <c r="AJ16" i="3"/>
  <c r="AH16" i="3"/>
  <c r="AK36" i="3"/>
  <c r="I13" i="11" s="1"/>
  <c r="AK30" i="3"/>
  <c r="I11" i="11" s="1"/>
  <c r="AK32" i="3"/>
  <c r="AM36" i="3" l="1"/>
  <c r="AM32" i="3"/>
  <c r="I12" i="11"/>
  <c r="AD26" i="3"/>
  <c r="H10" i="11"/>
  <c r="H9" i="11"/>
  <c r="AD21" i="3" l="1"/>
  <c r="G35" i="11" l="1"/>
  <c r="G33" i="11"/>
  <c r="AD17" i="3"/>
  <c r="H8" i="11"/>
  <c r="H7" i="11"/>
  <c r="H6" i="11"/>
  <c r="AL48" i="3"/>
  <c r="A13" i="11"/>
  <c r="A45" i="11" s="1"/>
  <c r="A11" i="11"/>
  <c r="A37" i="11" s="1"/>
  <c r="A10" i="11"/>
  <c r="A33" i="11" s="1"/>
  <c r="A9" i="11"/>
  <c r="A29" i="11" s="1"/>
  <c r="A8" i="11"/>
  <c r="A25" i="11" s="1"/>
  <c r="A7" i="11"/>
  <c r="A21" i="11" s="1"/>
  <c r="A6" i="11"/>
  <c r="A17" i="11" s="1"/>
  <c r="AD13" i="3"/>
  <c r="I10" i="11" l="1"/>
  <c r="AF9" i="3"/>
  <c r="AD15" i="3"/>
  <c r="AD9" i="3"/>
  <c r="AH12" i="3" l="1"/>
  <c r="AJ12" i="3"/>
  <c r="G19" i="11" l="1"/>
  <c r="AK12" i="3"/>
  <c r="I6" i="11" s="1"/>
  <c r="AM47" i="3" l="1"/>
  <c r="AM42" i="3"/>
  <c r="G23" i="11" l="1"/>
  <c r="AK20" i="3" l="1"/>
  <c r="I9" i="11" s="1"/>
  <c r="G31" i="11"/>
  <c r="G27" i="11"/>
  <c r="G29" i="11"/>
  <c r="AK16" i="3"/>
  <c r="I8" i="11" s="1"/>
  <c r="AM30" i="3"/>
  <c r="G25" i="11"/>
  <c r="AK14" i="3"/>
  <c r="I7" i="11" s="1"/>
  <c r="G21" i="11"/>
  <c r="G17" i="11"/>
  <c r="AM20" i="3" l="1"/>
  <c r="AM16" i="3"/>
  <c r="AM14" i="3"/>
  <c r="AK48" i="3"/>
  <c r="AM12" i="3"/>
  <c r="AP48" i="3" l="1"/>
  <c r="AP4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Raukola, Pekka</author>
  </authors>
  <commentList>
    <comment ref="A2" authorId="0" shapeId="0" xr:uid="{2519FB31-B34E-4D36-9407-EB8244883667}">
      <text>
        <r>
          <rPr>
            <b/>
            <sz val="9"/>
            <color indexed="81"/>
            <rFont val="Tahoma"/>
            <family val="2"/>
          </rPr>
          <t>Syötä halutessasi laitoksesi nimi</t>
        </r>
      </text>
    </comment>
    <comment ref="A4" authorId="0" shapeId="0" xr:uid="{40AC1179-9317-4B25-956B-1A32EB04BBDE}">
      <text>
        <r>
          <rPr>
            <b/>
            <sz val="9"/>
            <color indexed="81"/>
            <rFont val="Tahoma"/>
            <family val="2"/>
          </rPr>
          <t>Syötä halutessasi excelin käyttöpäivämäärä. Mikäli kenttä jätetään tyhjäksi, yhteeveto-välilehti poimii ajantasaisen päivämäärän automaattisesti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AAF4D326-DCE1-4D32-AE76-E0B3C21AAC1A}">
      <text>
        <r>
          <rPr>
            <b/>
            <sz val="9"/>
            <color indexed="81"/>
            <rFont val="Tahoma"/>
            <family val="2"/>
          </rPr>
          <t>Kirjoita halutessasi excelin käyttäjän tiedot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E1E054AC-EC50-467E-B7C8-0CE0707C9A53}">
      <text>
        <r>
          <rPr>
            <b/>
            <sz val="9"/>
            <color indexed="81"/>
            <rFont val="Tahoma"/>
            <family val="2"/>
          </rPr>
          <t xml:space="preserve">Valitse laitokselle sopivimmat vastaukset. Merkintöjä voi tehdä useampaan kohtaan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3BDDC18D-7F43-4502-9E16-B4E6832813DC}">
      <text>
        <r>
          <rPr>
            <b/>
            <sz val="9"/>
            <color indexed="81"/>
            <rFont val="Tahoma"/>
            <family val="2"/>
          </rPr>
          <t>Vapaasti täydennettäviä muistiinpanoja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Raukola, Pekka</author>
  </authors>
  <commentList>
    <comment ref="G5" authorId="0" shapeId="0" xr:uid="{03568E74-AD68-435A-AB93-A718BD244D6E}">
      <text>
        <r>
          <rPr>
            <b/>
            <sz val="9"/>
            <color indexed="81"/>
            <rFont val="Tahoma"/>
            <family val="2"/>
          </rPr>
          <t>Täytä vihreään soluun laitoksen tavoitetaso kullekin osa-alueelle</t>
        </r>
      </text>
    </comment>
  </commentList>
</comments>
</file>

<file path=xl/sharedStrings.xml><?xml version="1.0" encoding="utf-8"?>
<sst xmlns="http://schemas.openxmlformats.org/spreadsheetml/2006/main" count="163" uniqueCount="154">
  <si>
    <t>Teema</t>
  </si>
  <si>
    <t>Kysymys</t>
  </si>
  <si>
    <t>OK</t>
  </si>
  <si>
    <t>Osa-alue</t>
  </si>
  <si>
    <t>Arvo</t>
  </si>
  <si>
    <t>Piste</t>
  </si>
  <si>
    <t>Ratkaisu</t>
  </si>
  <si>
    <t>SUM</t>
  </si>
  <si>
    <t>MAX</t>
  </si>
  <si>
    <t>%</t>
  </si>
  <si>
    <t>Seuraava askel</t>
  </si>
  <si>
    <t>Tavoite</t>
  </si>
  <si>
    <t>Verkoston kunnossapito ja uudistaminen tapahtuu ennakoidusti kriittisen verkoston osalta</t>
  </si>
  <si>
    <t>Vesihuoltomaksujen määritys tapahtuu laitoksen oman taloustarkastelun pohjalta vuosittain</t>
  </si>
  <si>
    <t>Määrittele vesihuoltomaksut laitoksen oman taloustarkastelun pohjalta vuosittain</t>
  </si>
  <si>
    <t>Laadi pitkän aikavälin (väh.10v) taloussuunnitelma verkostolle</t>
  </si>
  <si>
    <t>Laitoksen tiedonhallintaa kehitetään suunnitelmallisesti ja yhteensopivasti olemassa olevien järjestelmien kanssa</t>
  </si>
  <si>
    <t>Talous on tasapainotettu ja taloushallinto on merkittäviltä osin ennakoivaa pitkän aikavälin suunnitelman mukaisesti</t>
  </si>
  <si>
    <t>Kriittisen verkoston osalta on varattu riittävästi taloudellisia resursseja yllättäviin tarpeisiin</t>
  </si>
  <si>
    <t>Lisäluettavaa toteutusoppaasta</t>
  </si>
  <si>
    <t>Toimintaympäristön tunteminen</t>
  </si>
  <si>
    <t>Kuntotutkimuksista on laadittu pitkän aikavälin (väh.10v) suunnitelma</t>
  </si>
  <si>
    <t>Verkoston kunnossapitoa ja uudistamista tehdään kokonaisuudessaan suunnitelmallisesti väh. 1 vuoden aikajänteellä</t>
  </si>
  <si>
    <t xml:space="preserve">Laitos on laatinut tiedonhallintasuunnitelman </t>
  </si>
  <si>
    <t xml:space="preserve">Laitos on laatinut kokonaisarkkitehtuurikuvauksen omista järjestelmistään </t>
  </si>
  <si>
    <t>Vesihuoltoverkoston jälleenhankinta- ja nykykäyttöarvo on laskettu</t>
  </si>
  <si>
    <t>Verkoston saneeraus ja kunnossapito</t>
  </si>
  <si>
    <t>Laitoksen toiminnallisuuden ja suorituskyvyn nykytilaa arvioidaan esimerkiksi tunnuslukujen kautta</t>
  </si>
  <si>
    <t>Teeman tavoitteen kuvaus</t>
  </si>
  <si>
    <t>Omaisuudenhallinnan viestintä</t>
  </si>
  <si>
    <t>Laitoksen viestintä tapahtuu yhteisesti sovittujen pelisääntöjen mukaisesti</t>
  </si>
  <si>
    <t>Vesihuollon tiedonhallinta omaisuudenhallinnan tukipilarina</t>
  </si>
  <si>
    <t>Vesihuoltoverkostoa tutkitaan maastossa tehtävin tutkimuksin ja tutkimustulokset tallennetaan (suositus: Verkkotietojärjestelmään)</t>
  </si>
  <si>
    <t>Vesihuoltoverkoston kuntoa tutkitaan kunto- ja ominaisuustietoja analysoimalla, tulokset tallennetaan  (suositus: Verkkotietojärjestelmään)</t>
  </si>
  <si>
    <t>Pitkän aikavälin kuntotutkimussuunnitelman mukainen toimintamalli on laitoksella käytössä</t>
  </si>
  <si>
    <t>VEETI-tietojen säännöllinen kerääminen ja tallentaminen</t>
  </si>
  <si>
    <t>Laitoksen omaisuudenhallintaa kuvaavien tunnuslukujen määritys. Nykytilanteen määritys tunnuslukujen avulla</t>
  </si>
  <si>
    <t>Omaisuudenhallinnan tavoitteista sopiminen laitoksen johdon ja omistajan kanssa</t>
  </si>
  <si>
    <t>Viestintäsuunnitelman laatiminen ja sen noudattaminen laitoksen organisaatiossa</t>
  </si>
  <si>
    <t>Kriittisen vesihuoltoasiakkaiden tunnistaminen ja tietojen tallentaminen esimerkiksi verkkotietojärjestelmään</t>
  </si>
  <si>
    <t>Tunnistaa verkoston osat, joilta puuttuu varajärjestelmä</t>
  </si>
  <si>
    <t>Verkoston kuntotutkimus olemassa olevia ominaisuus- ja kuntotietoja analysoimalla</t>
  </si>
  <si>
    <t>Kriittisen verkoston osalta laitoksella toteutetaan ennakoivaa kunnossapitoa</t>
  </si>
  <si>
    <t>Verkoston kunnossapiton ja uudistamisen vuosisuunnitelman laatiminen ja toteuttaminen</t>
  </si>
  <si>
    <t>Määrittele vesihuoltoverkoston jälleenhankinta- ja nykykäyttöarvo</t>
  </si>
  <si>
    <t>Varaa budjettia kriittisen verkoston yllättäville kunnossapitotarpeille</t>
  </si>
  <si>
    <t>Pitkän aikavälin taloussuunnitelman käyttöönotto</t>
  </si>
  <si>
    <t>Verkoston kartoitus</t>
  </si>
  <si>
    <t>Verkoston 
kuntotutkimus</t>
  </si>
  <si>
    <t>Verkoston 
priorisointi</t>
  </si>
  <si>
    <t>Lue lisää https://www.vvy.fi/ajankohtaista/uutiset/ymparistohallinnon-vesihuollon-tietojarjestelma-veeti/</t>
  </si>
  <si>
    <t>Yhteenvedossa esitettävä ratkaisu</t>
  </si>
  <si>
    <t>Yhteenvedossa esitettävä lukumateriaali</t>
  </si>
  <si>
    <t>Vesihuollon talous omaisuudenhallinnan mahdollistajana</t>
  </si>
  <si>
    <t>Vesihuoltoverkosto on tallennettu ja uusia mittaustietoja päivitetään sähköiseen karttajärjestelmään (esim. CAD)</t>
  </si>
  <si>
    <t>Vesihuoltoverkosto on tallennettu ja uusia mittaustietoja päivitetään paikkatietomuodossa verkkotietojärjestelmään (NIS)</t>
  </si>
  <si>
    <t>Laitoksella on pitkän aikavälin (väh. 10v) kunnossapito- ja saneeraussuunnitelma verkostolle</t>
  </si>
  <si>
    <t>Verkostoa koskevia tietoja kerätään rutiininomaisesti laitoksen eri prosesseista ja sidosryhmistä tiedonhallintasuunnitelman mukaisesti</t>
  </si>
  <si>
    <t>Laitoksella on määritetty omaisuudenhallintatyön tavoitteet (Smart-sääntö), jotka tarkistetaan määräajoin</t>
  </si>
  <si>
    <t>Laitoksella on pitkän aikavälin (väh. 10v) taloussuunnitelma</t>
  </si>
  <si>
    <t>Tulevaisuuden kysyntää arvioidaan esimerkiksi maankäyttösuunnitelmien ja väestöennusteiden pohjalta</t>
  </si>
  <si>
    <t>Lue lisää: Tilastokeskuksen väestöennuste kunnittain ja maakunnittain vuoteen 2040</t>
  </si>
  <si>
    <t>Vesihuollon palvelutasojen määritys</t>
  </si>
  <si>
    <t>Max.piste</t>
  </si>
  <si>
    <t>Pistesumma</t>
  </si>
  <si>
    <t>Lue lisää: Verkosto-omaisuudenhallinnan toteutusoppaan kappale: 3.1</t>
  </si>
  <si>
    <t>Lue lisää: Verkosto-omaisuudenhallinnan toteutusoppaan kappale: 3.1 ja Kuntaliiton julkaisu Vesihuollon kehittämissuunnitelma ja palvelutason määritteleminen pähkinänkuoressa</t>
  </si>
  <si>
    <t>Lue verkosto-omaisuudenhallinnan toteutusoppaan kappale: 3.5</t>
  </si>
  <si>
    <t>Omaisuudenhallinnan 
nykytilanne ja tavoitteet</t>
  </si>
  <si>
    <t>Paperisten verkostokarttojen digitointi ja uusien mittaustietojen tallentaminen digitaalisessa muodossa</t>
  </si>
  <si>
    <t>Verkkotietojärjestelmän käyttöönotto ja uusien verkkotietojen tallentaminen järjestelmään</t>
  </si>
  <si>
    <t>Tunnistaa verkoston osat, jotka on haastava korvata</t>
  </si>
  <si>
    <t>Lue verkosto-omaisuudenhallinnan toteutusoppaan kappale: 4.2</t>
  </si>
  <si>
    <t>Lue verkosto-omaisuudenhallinnan toteutusoppaan kappale: 4.1 ja julkaisu Vesihuoltoverkoston mittaus ja dokumentointi</t>
  </si>
  <si>
    <t>Soveltuvien maastotutkimuksien teettäminen ja havaintotietojen tallentaminen esimerkiksi verkkotietojärjestelmään</t>
  </si>
  <si>
    <t>Lue verkosto-omaisuudenhallinnan toteutusoppaan kappale: 4.3.2</t>
  </si>
  <si>
    <t>Lue verkosto-omaisuudenhallinnan toteutusoppaan kappale: 7.1</t>
  </si>
  <si>
    <t>Lue verkosto-omaisuudenhallinnan toteutusoppaan Case-esimerkki Systemaattisen omaisuudenhallintatyön aloittamisesta</t>
  </si>
  <si>
    <t>Kunnossapito merkittävältä osin ennakoivaa pitkän aikavälin suunnitelman mukaisesti</t>
  </si>
  <si>
    <t>Laadi pitkän aikavälin (väh.10v) kunnossapitosuunnitelma verkostolle</t>
  </si>
  <si>
    <t>Lue verkosto-omaisuudenhallinnan toteutusoppaan kappale: 4.6</t>
  </si>
  <si>
    <t>Eri tietolähteiden yhdistämistä ja anlysointia johtamisen tueksi ja ennusteiden laatimiseksi</t>
  </si>
  <si>
    <t>Lue verkosto-omaisuudenhallinnan toteutusoppaan kappale: 5.3</t>
  </si>
  <si>
    <t>Lue verkosto-omaisuudenhallinnan toteutusoppaan kappale: 5.2</t>
  </si>
  <si>
    <t>Verkoston käyttöikä</t>
  </si>
  <si>
    <t>Verkostolle on määritelty materiaali- ja rakennusvuosikohtainen käyttöikä, tieto on kirjattu ylös</t>
  </si>
  <si>
    <t>Käyttöikätietoa hyödynnetään verkoston kuntotutkimus- ja saneeraussuunnittelussa</t>
  </si>
  <si>
    <t>Määrittele verkoston laskennallinen käyttöikä. Mikäli mahdollista, huomioi verkoston materiaali</t>
  </si>
  <si>
    <t>Käytä verkoston käyttöikätietoa kuntotutkimus- ja saneeraussuunnittelussa</t>
  </si>
  <si>
    <t xml:space="preserve">Lue verkosto-omaisuudenhallinnan toteutusoppaan kappale: 4.4 </t>
  </si>
  <si>
    <t>Lue verkosto-omaisuudenhallinnan toteutusoppaan kappale: 4.5</t>
  </si>
  <si>
    <t>Lue verkosto-omaisuudenhallinnan toteutusoppaan kappale: 6.2</t>
  </si>
  <si>
    <t>Lue verkosto-omaisuudenhallinnan toteutusoppaan kappale: 7.3</t>
  </si>
  <si>
    <t>Laitos päivittää vuosittain toimintaansa koskevat tiedot VEETI-tietojärjestelmään</t>
  </si>
  <si>
    <t>Laitoksella on määritelty palvelutasotavoitteet ja niitä päivitetään tarvittaessa</t>
  </si>
  <si>
    <t>Laitoksella tunnistetaan ja luokitellaan eri asiakasryhmät (esim. kriittiset asiakkaat, kausiluonteiset asiakkaat)</t>
  </si>
  <si>
    <t>Ymmärretään, miksi mitäkin palvelua tarjotaan ja mitkä tekijät ohjaavat laitoksen toimintoja</t>
  </si>
  <si>
    <t>Kaikki ymmärtävät mitä omaisuudenhallinnalla halutaan saavuttaa</t>
  </si>
  <si>
    <t>Laitoksella ja asiakkailla on yhteinen käsitys, mitä tehdään ja miksi</t>
  </si>
  <si>
    <t>Ajantasainen tieto verkostosta sijaitsee paikkatietomuotoisessa karttajärjestelmässä</t>
  </si>
  <si>
    <t>Tunnistaa ne verkoston osat, joihin resurssien kohdentamisella on suurin merkitys turvallisen ja toimivan vesihuollon takaamiseksi</t>
  </si>
  <si>
    <t>Tunnistaa verkoston kunto ja tallentaa kuntotieto sovittuun järjestelmään</t>
  </si>
  <si>
    <t>Laitos on tunnistanut ja kirjannut ylös ne verkoston osat, joihin moni muu vesihuoltojärjestelmä nojautuu toimiakseen</t>
  </si>
  <si>
    <t>Työntekijöiden ja asiakkaiden havainnot verkoston toiminnasta kerätään ja tallennetaan</t>
  </si>
  <si>
    <t>Oikea-aikaiset ja eri sidosryhmien tarpeet huomioivat kunnossapito- ja saneerauskäytännöt, joilla elinkaarikustannukset optimoidaan</t>
  </si>
  <si>
    <t>Tiedonhallinta on suunnitelmallista ja palvelee verkosto-omaisuudenhallintaa eri sidosryhmien tarpeita huomioiden</t>
  </si>
  <si>
    <t>Laitos on kartoittanut tieto- ja kyberturvansa tilanteen ja tietoturva huomioidaan jatkuvana prosessina laitoksen toiminnassa</t>
  </si>
  <si>
    <t>Vesihuoltolaitoksen talouden suunnittelu on ennakoivaa, kulut ja investoinnit katetaan vesihuoltomaksuilla</t>
  </si>
  <si>
    <t>Verkoston mittaussuunnitelman laadinta ja käyttöönotto</t>
  </si>
  <si>
    <t>Lue verkosto-omaisuudenhallinnan toteutusoppaan kappale: 5.1</t>
  </si>
  <si>
    <t>Hydraulisten verkostomallien laadinta</t>
  </si>
  <si>
    <t>Lue verkosto-omaisuudenhallinnan toteutusoppaan case-esimerkki Vesijohtoverkoston kriittisyyden määrityksestä hydraulista mallia hyödyntäen</t>
  </si>
  <si>
    <t>Laitos on tunnistanut verkkotietojärjestelmän (NIS) tietopuutteet ja täydentää niitä säännöllisesti. Verkkotietoa tarvittaessa eheytetään.</t>
  </si>
  <si>
    <t>Lue verkosto-omaisuudenhallinnan toteutusoppaan kappale: 4.1 ja 4.3 sekä julkaisu Vesihuoltoverkoston mittaus ja dokumentointi kappale 4.2.4</t>
  </si>
  <si>
    <t>Lue lisää henkilöstön sitouttamisesta uusiin prosesseihin johtamisen oppaista</t>
  </si>
  <si>
    <t>Kerätään ja tallennetaan systemaattisesti verkostoa koskevia havaintotietoja yhteisesti sovituilla pelisäännöillä</t>
  </si>
  <si>
    <t>Vesihuollon asiakasryhmien määritys ja ryhmätiedon tallentaminen asiakastietoihin</t>
  </si>
  <si>
    <t>Lue verkosto-omaisuudenhallinnan toteutusoppaan kappale: 3.2 ja Vesihuollon omaisuudenhallinnan käsikirja kappale 4.2.2</t>
  </si>
  <si>
    <t>Verkkotietdon täydentäminen ja eheyttäminen mittaussuunnitelman mukaisesti</t>
  </si>
  <si>
    <t>Vesihuoltojärjestelmän toimivuuden kannalta keskeisimpien osian tiedostaminen ja kirjaaminen esimerkiksi verkkotietojärjestelmään</t>
  </si>
  <si>
    <t>Pitkän aikavälin (väh.10v) tutkimussuunnitelman laatiminen</t>
  </si>
  <si>
    <t>Pitkän aikavälin (väh.10v) tutkimussuunnitelman käyttöönotto</t>
  </si>
  <si>
    <t>Verkoston käyttöikätietoa muodostetaan ja hyödynnetään</t>
  </si>
  <si>
    <t>Pitkän aikavälin (väh.10v) kunnossapitosuunnitelman käyttöönotto</t>
  </si>
  <si>
    <t>Kokonaisarkkitehtuurikuvauksen laadinta</t>
  </si>
  <si>
    <t>Tiedonhallintasuunnitelman laadinta</t>
  </si>
  <si>
    <t>Tieto- ja kyberturvatilanteen kartoitus ja tietoturvan huomioiminen jatkuvana prosessina</t>
  </si>
  <si>
    <t xml:space="preserve">Laitoksella tietojen kerääminen tapahtuu yhteisesti sovittujen pelisääntöjen mukaisesti </t>
  </si>
  <si>
    <t>Tiedonhallintajärjestelmien tarpeiden jatkuva kartoitus ja kehittäminen</t>
  </si>
  <si>
    <t>Lue verkosto-omaisuudenhallinnan toteutusoppaan kappale: 7.3 ja johtamisen oppaita henkilöstön sitouttamisesta uusiin prosesseihin</t>
  </si>
  <si>
    <t>Laitoksella yhdistellään ja visualisoidaan eri tietolähteitä johtamisen tueksi ja ennusteiden laatimiseksi</t>
  </si>
  <si>
    <t>Omaisuudenhallintatyön tiedottamisessa ja osallistamisessa huomioidaan sekä ulkoiset että sisäiset sidosryhmät</t>
  </si>
  <si>
    <t>Omaisuudenhallinnasta tiedotetaan ja osallistetaan sekä työntekijät että vesihuollon asiakkaat. Erityisesti tiedottamisen keinoissa huomioidaan kohderyhmä.</t>
  </si>
  <si>
    <t>Vesilaitoksen tai osuuskunnan nimi</t>
  </si>
  <si>
    <t>Laitoksella on käyttöönotettu oma mittausohje,  tai laitoksella käytetään julkaisun Vesihuoltoverkoston mittaus ja dokumentointi ohjeistusta</t>
  </si>
  <si>
    <t>Arviointiryhmän omat muistiinpanot/huomiot</t>
  </si>
  <si>
    <t>Arviointiryhmän edustajat</t>
  </si>
  <si>
    <t>Vesihuollon tulevaisuuden tarpeiden ja kysynnän ennustaminen esimerkiksi maankäytön suunnittelun kautta</t>
  </si>
  <si>
    <r>
      <rPr>
        <b/>
        <i/>
        <sz val="15"/>
        <color theme="1"/>
        <rFont val="Calibri"/>
        <family val="2"/>
        <scheme val="minor"/>
      </rPr>
      <t>Työkalun täyttöohje:</t>
    </r>
    <r>
      <rPr>
        <i/>
        <sz val="15"/>
        <color theme="1"/>
        <rFont val="Calibri"/>
        <family val="2"/>
        <scheme val="minor"/>
      </rPr>
      <t xml:space="preserve">
Kysymykset noudattelevat verkosto-omaisuudenhallinnan toteutusoppaan kappalejakoa. Teemojen sisällä käyttäjä voi tehdä merkinnän useampaan kohtaan. Yhteenveto-välilehti koostaa vastauksista tiivistetyn yhteenvedon, jossa annetaan jatkotoimenpidesuosituksia. Kysymyksien järjestykset eivät edusta tärkeysjärjestystä, tai omaisuudenhallinnan tasoja. </t>
    </r>
    <r>
      <rPr>
        <i/>
        <sz val="15"/>
        <rFont val="Calibri"/>
        <family val="2"/>
        <scheme val="minor"/>
      </rPr>
      <t>Käyttäjä voi halutessaan täydentää vihreällä olevat solut. Solut joiden oikeassa yläkulmassa pieni punainen piste, sisältävät lisäohjeistusta. Yhteenveto-välilehdellä laitos voi määritellä oman tavoitetasonsa. Jokaiseen kysymykseen löytyy lisätietoa Vesihuoltolaitosten verkosto-omaisuudenhallinnan toteutusoppaasta.</t>
    </r>
  </si>
  <si>
    <t>Vesihuoltoverkoston vaikeasti korvattavissa olevat osat on tunnistettu ja kyseiset osat on kirjattu ylös (Suositus: Verkkotietojärjestelmään)</t>
  </si>
  <si>
    <t>Vesihuoltoverkoston osat, joilta puuttuu varajärjestelmä, on tunnistettu ja kirjattu ylös  (Suositus: Verkkotietojärjestelmään)</t>
  </si>
  <si>
    <t>Kriittisten ja tärkeiden asiakkaiden (sairaalat jne.) kannalta kriittiset verkoston osat on tunnistettu ja kirjattu esim. Verkkotietojärjestelmään</t>
  </si>
  <si>
    <t>Työkalun täyttöpäivä</t>
  </si>
  <si>
    <t>Lue verkosto-omaisuudenhallinnan toteutusoppaan kappale: 4.1 ja 4.3 sekä julkaisu Vesihuoltoverkoston mittaus ja dokumentointi</t>
  </si>
  <si>
    <t>Lue verkosto-omaisuudenhallinnan toteutusoppaan kappale: 4.3.1  ja julkaisu Vesihuoltoverkoston mittaus ja dokumentointi</t>
  </si>
  <si>
    <t xml:space="preserve">Lue verkosto-omaisuudenhallinnan toteutusoppaan kappale: 4.3.2  </t>
  </si>
  <si>
    <t>Lue verkosto-omaisuudenhallinnan toteutusoppaan kappale: 4.2  ja julkaisu Vesihuoltoverkoston mittaus ja dokumentointi</t>
  </si>
  <si>
    <t>PIILOTA KAIKKI HARMAALLA OLEVAT (AD-AM)</t>
  </si>
  <si>
    <t>Lue verkosto-omaisuudenhallinnan toteutusoppaan kappale: 3.2 ja 3.3</t>
  </si>
  <si>
    <t>Lue toteutusoppaan kappale 3.5, pyydä muilta laitoksilta malleja viestintäsuunnitelmista. Englanninkielinen esimerkki löytyy AWWA:n sivuilta (osoite kappaleen 3.5 lisälukusuosituksissa)</t>
  </si>
  <si>
    <t>Lue verkosto-omaisuudenhallinnan toteutusoppaan kappale: 4.1 ja julkaisu Vesihuoltoverkoston mittaus ja dokumentointi kappale 4.2</t>
  </si>
  <si>
    <t>Lue verkosto-omaisuudenhallinnan toteutusoppaan kappale: 4.2 ja 3.1 sekä julkaisu Vesihuoltolaitoksen opas häiriötilanteisiin varautumiseen s.14</t>
  </si>
  <si>
    <t>Laitos on laatinut verkostomallit (Vesijohto ja jätevesi), joita hyödynnetään suunnittelussa, häiriötilanteissa ja verkoston priorisoinnissa</t>
  </si>
  <si>
    <t>Lue verkosto-omaisuudenhallinnan toteutusoppaan kappale: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</si>
</sst>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i/>
      <sz val="10"/>
      <color theme="0" tint="-0.499984740745262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3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i/>
      <sz val="1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2" tint="-0.499984740745262"/>
      <name val="Calibri"/>
      <family val="2"/>
      <scheme val="minor"/>
    </font>
    <font>
      <i/>
      <u/>
      <sz val="11"/>
      <color theme="2" tint="-0.499984740745262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9" tint="-0.499984740745262"/>
      <name val="Calibri"/>
      <family val="2"/>
      <scheme val="minor"/>
    </font>
    <font>
      <i/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D4F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D4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10">
    <xf numFmtId="0" fontId="0" fillId="0" borderId="0" xfId="0"/>
    <xf numFmtId="0" fontId="0" fillId="0" borderId="6" xfId="0" applyBorder="1" applyProtection="1"/>
    <xf numFmtId="0" fontId="15" fillId="0" borderId="6" xfId="0" applyFont="1" applyBorder="1" applyProtection="1"/>
    <xf numFmtId="0" fontId="2" fillId="0" borderId="6" xfId="0" applyFont="1" applyBorder="1" applyProtection="1"/>
    <xf numFmtId="0" fontId="0" fillId="0" borderId="9" xfId="0" applyBorder="1" applyProtection="1"/>
    <xf numFmtId="0" fontId="17" fillId="0" borderId="6" xfId="0" applyFont="1" applyBorder="1" applyProtection="1"/>
    <xf numFmtId="0" fontId="18" fillId="0" borderId="6" xfId="0" applyFont="1" applyBorder="1" applyProtection="1"/>
    <xf numFmtId="0" fontId="18" fillId="0" borderId="10" xfId="0" applyFont="1" applyBorder="1" applyProtection="1"/>
    <xf numFmtId="0" fontId="17" fillId="0" borderId="10" xfId="0" applyFont="1" applyBorder="1" applyProtection="1"/>
    <xf numFmtId="0" fontId="17" fillId="0" borderId="7" xfId="0" applyFont="1" applyBorder="1" applyProtection="1"/>
    <xf numFmtId="0" fontId="17" fillId="0" borderId="9" xfId="0" applyFont="1" applyBorder="1" applyProtection="1"/>
    <xf numFmtId="0" fontId="18" fillId="0" borderId="6" xfId="0" applyFont="1" applyFill="1" applyBorder="1" applyProtection="1"/>
    <xf numFmtId="0" fontId="18" fillId="0" borderId="7" xfId="0" applyFont="1" applyBorder="1" applyProtection="1"/>
    <xf numFmtId="0" fontId="17" fillId="0" borderId="8" xfId="0" applyFont="1" applyBorder="1" applyProtection="1"/>
    <xf numFmtId="0" fontId="1" fillId="0" borderId="6" xfId="0" applyFont="1" applyFill="1" applyBorder="1" applyAlignment="1" applyProtection="1">
      <alignment vertical="center" wrapText="1"/>
    </xf>
    <xf numFmtId="0" fontId="16" fillId="0" borderId="6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vertical="center" wrapText="1"/>
    </xf>
    <xf numFmtId="0" fontId="1" fillId="2" borderId="25" xfId="0" applyFont="1" applyFill="1" applyBorder="1" applyAlignment="1" applyProtection="1">
      <alignment horizontal="center"/>
    </xf>
    <xf numFmtId="0" fontId="0" fillId="0" borderId="6" xfId="0" applyBorder="1"/>
    <xf numFmtId="0" fontId="17" fillId="5" borderId="6" xfId="0" applyFont="1" applyFill="1" applyBorder="1" applyProtection="1"/>
    <xf numFmtId="0" fontId="28" fillId="0" borderId="7" xfId="0" applyFont="1" applyBorder="1" applyProtection="1"/>
    <xf numFmtId="0" fontId="28" fillId="0" borderId="6" xfId="0" applyFont="1" applyBorder="1" applyProtection="1"/>
    <xf numFmtId="0" fontId="29" fillId="4" borderId="1" xfId="0" applyFont="1" applyFill="1" applyBorder="1" applyAlignment="1" applyProtection="1">
      <alignment horizontal="center"/>
      <protection locked="0"/>
    </xf>
    <xf numFmtId="0" fontId="29" fillId="4" borderId="1" xfId="0" applyFont="1" applyFill="1" applyBorder="1" applyProtection="1">
      <protection locked="0"/>
    </xf>
    <xf numFmtId="0" fontId="29" fillId="7" borderId="1" xfId="0" applyFont="1" applyFill="1" applyBorder="1" applyProtection="1">
      <protection locked="0"/>
    </xf>
    <xf numFmtId="0" fontId="29" fillId="4" borderId="1" xfId="0" applyFont="1" applyFill="1" applyBorder="1" applyProtection="1"/>
    <xf numFmtId="0" fontId="29" fillId="0" borderId="6" xfId="0" applyFont="1" applyFill="1" applyBorder="1" applyProtection="1"/>
    <xf numFmtId="9" fontId="29" fillId="0" borderId="6" xfId="0" applyNumberFormat="1" applyFont="1" applyFill="1" applyBorder="1" applyProtection="1"/>
    <xf numFmtId="0" fontId="30" fillId="0" borderId="6" xfId="0" applyFont="1" applyFill="1" applyBorder="1" applyProtection="1"/>
    <xf numFmtId="0" fontId="31" fillId="0" borderId="6" xfId="1" applyFont="1" applyFill="1" applyBorder="1" applyProtection="1"/>
    <xf numFmtId="0" fontId="18" fillId="0" borderId="10" xfId="0" applyFont="1" applyFill="1" applyBorder="1" applyProtection="1"/>
    <xf numFmtId="0" fontId="29" fillId="0" borderId="1" xfId="0" applyFont="1" applyFill="1" applyBorder="1" applyAlignment="1" applyProtection="1">
      <alignment horizontal="center"/>
    </xf>
    <xf numFmtId="0" fontId="29" fillId="0" borderId="1" xfId="0" applyFont="1" applyFill="1" applyBorder="1" applyProtection="1"/>
    <xf numFmtId="9" fontId="29" fillId="0" borderId="1" xfId="0" applyNumberFormat="1" applyFont="1" applyFill="1" applyBorder="1" applyAlignment="1" applyProtection="1">
      <alignment horizontal="center"/>
    </xf>
    <xf numFmtId="0" fontId="29" fillId="4" borderId="1" xfId="0" applyFont="1" applyFill="1" applyBorder="1" applyAlignment="1" applyProtection="1">
      <alignment horizontal="center"/>
    </xf>
    <xf numFmtId="9" fontId="29" fillId="4" borderId="1" xfId="0" applyNumberFormat="1" applyFont="1" applyFill="1" applyBorder="1" applyAlignment="1" applyProtection="1">
      <alignment horizontal="center"/>
    </xf>
    <xf numFmtId="0" fontId="27" fillId="0" borderId="7" xfId="0" applyFont="1" applyFill="1" applyBorder="1" applyAlignment="1" applyProtection="1">
      <alignment horizontal="center"/>
    </xf>
    <xf numFmtId="0" fontId="27" fillId="0" borderId="6" xfId="0" applyFont="1" applyFill="1" applyBorder="1" applyAlignment="1" applyProtection="1">
      <alignment horizontal="center"/>
    </xf>
    <xf numFmtId="9" fontId="29" fillId="4" borderId="1" xfId="0" applyNumberFormat="1" applyFont="1" applyFill="1" applyBorder="1" applyProtection="1"/>
    <xf numFmtId="0" fontId="29" fillId="4" borderId="1" xfId="0" applyFont="1" applyFill="1" applyBorder="1" applyAlignment="1" applyProtection="1">
      <alignment vertical="center"/>
    </xf>
    <xf numFmtId="9" fontId="29" fillId="4" borderId="1" xfId="0" applyNumberFormat="1" applyFont="1" applyFill="1" applyBorder="1" applyAlignment="1" applyProtection="1">
      <alignment vertical="center"/>
    </xf>
    <xf numFmtId="0" fontId="27" fillId="0" borderId="7" xfId="0" applyFont="1" applyFill="1" applyBorder="1" applyProtection="1"/>
    <xf numFmtId="0" fontId="27" fillId="0" borderId="6" xfId="0" applyFont="1" applyFill="1" applyBorder="1" applyProtection="1"/>
    <xf numFmtId="0" fontId="29" fillId="7" borderId="1" xfId="0" applyFont="1" applyFill="1" applyBorder="1" applyProtection="1"/>
    <xf numFmtId="9" fontId="29" fillId="7" borderId="1" xfId="0" applyNumberFormat="1" applyFont="1" applyFill="1" applyBorder="1" applyProtection="1"/>
    <xf numFmtId="0" fontId="29" fillId="7" borderId="1" xfId="0" applyFont="1" applyFill="1" applyBorder="1" applyAlignment="1" applyProtection="1">
      <alignment vertical="center"/>
    </xf>
    <xf numFmtId="9" fontId="29" fillId="7" borderId="1" xfId="0" applyNumberFormat="1" applyFont="1" applyFill="1" applyBorder="1" applyAlignment="1" applyProtection="1">
      <alignment vertical="center"/>
    </xf>
    <xf numFmtId="0" fontId="17" fillId="0" borderId="10" xfId="0" applyFont="1" applyFill="1" applyBorder="1" applyProtection="1"/>
    <xf numFmtId="0" fontId="29" fillId="4" borderId="1" xfId="0" applyNumberFormat="1" applyFont="1" applyFill="1" applyBorder="1" applyProtection="1"/>
    <xf numFmtId="0" fontId="18" fillId="5" borderId="6" xfId="0" applyFont="1" applyFill="1" applyBorder="1" applyProtection="1"/>
    <xf numFmtId="9" fontId="18" fillId="5" borderId="6" xfId="0" applyNumberFormat="1" applyFont="1" applyFill="1" applyBorder="1" applyProtection="1"/>
    <xf numFmtId="0" fontId="18" fillId="5" borderId="6" xfId="0" applyFont="1" applyFill="1" applyBorder="1" applyAlignment="1" applyProtection="1">
      <alignment vertical="center"/>
    </xf>
    <xf numFmtId="9" fontId="18" fillId="5" borderId="6" xfId="0" applyNumberFormat="1" applyFont="1" applyFill="1" applyBorder="1" applyAlignment="1" applyProtection="1">
      <alignment vertical="center"/>
    </xf>
    <xf numFmtId="0" fontId="4" fillId="0" borderId="43" xfId="0" applyFont="1" applyBorder="1" applyProtection="1"/>
    <xf numFmtId="0" fontId="4" fillId="0" borderId="44" xfId="0" applyFont="1" applyBorder="1" applyProtection="1"/>
    <xf numFmtId="0" fontId="4" fillId="5" borderId="7" xfId="0" applyFont="1" applyFill="1" applyBorder="1" applyProtection="1"/>
    <xf numFmtId="0" fontId="4" fillId="5" borderId="6" xfId="0" applyFont="1" applyFill="1" applyBorder="1" applyProtection="1"/>
    <xf numFmtId="0" fontId="4" fillId="0" borderId="6" xfId="0" applyFont="1" applyBorder="1" applyProtection="1"/>
    <xf numFmtId="0" fontId="4" fillId="0" borderId="47" xfId="0" applyFont="1" applyBorder="1" applyProtection="1"/>
    <xf numFmtId="0" fontId="4" fillId="0" borderId="48" xfId="0" applyFont="1" applyBorder="1" applyProtection="1"/>
    <xf numFmtId="0" fontId="8" fillId="0" borderId="6" xfId="0" applyFont="1" applyBorder="1" applyProtection="1"/>
    <xf numFmtId="10" fontId="4" fillId="5" borderId="6" xfId="0" applyNumberFormat="1" applyFont="1" applyFill="1" applyBorder="1" applyProtection="1"/>
    <xf numFmtId="0" fontId="19" fillId="4" borderId="1" xfId="0" applyFont="1" applyFill="1" applyBorder="1" applyAlignment="1" applyProtection="1"/>
    <xf numFmtId="0" fontId="4" fillId="0" borderId="7" xfId="0" applyFont="1" applyBorder="1" applyProtection="1"/>
    <xf numFmtId="0" fontId="9" fillId="5" borderId="6" xfId="0" applyFont="1" applyFill="1" applyBorder="1" applyAlignment="1" applyProtection="1"/>
    <xf numFmtId="0" fontId="9" fillId="5" borderId="6" xfId="0" applyFont="1" applyFill="1" applyBorder="1" applyProtection="1"/>
    <xf numFmtId="1" fontId="4" fillId="5" borderId="6" xfId="0" applyNumberFormat="1" applyFont="1" applyFill="1" applyBorder="1" applyProtection="1"/>
    <xf numFmtId="9" fontId="4" fillId="5" borderId="6" xfId="0" applyNumberFormat="1" applyFont="1" applyFill="1" applyBorder="1" applyProtection="1"/>
    <xf numFmtId="1" fontId="22" fillId="4" borderId="1" xfId="0" applyNumberFormat="1" applyFont="1" applyFill="1" applyBorder="1" applyAlignment="1" applyProtection="1">
      <alignment horizontal="center"/>
    </xf>
    <xf numFmtId="1" fontId="9" fillId="5" borderId="6" xfId="0" applyNumberFormat="1" applyFont="1" applyFill="1" applyBorder="1" applyProtection="1"/>
    <xf numFmtId="14" fontId="4" fillId="5" borderId="6" xfId="0" applyNumberFormat="1" applyFont="1" applyFill="1" applyBorder="1" applyProtection="1"/>
    <xf numFmtId="0" fontId="4" fillId="5" borderId="6" xfId="0" applyNumberFormat="1" applyFont="1" applyFill="1" applyBorder="1" applyProtection="1"/>
    <xf numFmtId="1" fontId="8" fillId="5" borderId="6" xfId="0" applyNumberFormat="1" applyFont="1" applyFill="1" applyBorder="1" applyProtection="1"/>
    <xf numFmtId="0" fontId="6" fillId="0" borderId="6" xfId="0" applyFont="1" applyBorder="1" applyAlignment="1" applyProtection="1">
      <alignment horizontal="center"/>
    </xf>
    <xf numFmtId="1" fontId="4" fillId="0" borderId="9" xfId="0" applyNumberFormat="1" applyFont="1" applyBorder="1" applyAlignment="1" applyProtection="1">
      <alignment horizontal="center"/>
    </xf>
    <xf numFmtId="0" fontId="4" fillId="0" borderId="9" xfId="0" applyFont="1" applyBorder="1" applyProtection="1"/>
    <xf numFmtId="0" fontId="5" fillId="0" borderId="9" xfId="0" applyFont="1" applyBorder="1" applyProtection="1"/>
    <xf numFmtId="1" fontId="13" fillId="0" borderId="6" xfId="0" applyNumberFormat="1" applyFont="1" applyBorder="1" applyAlignment="1" applyProtection="1">
      <alignment horizontal="center"/>
    </xf>
    <xf numFmtId="0" fontId="5" fillId="0" borderId="6" xfId="0" applyFont="1" applyBorder="1" applyProtection="1"/>
    <xf numFmtId="0" fontId="5" fillId="5" borderId="7" xfId="0" applyFont="1" applyFill="1" applyBorder="1" applyProtection="1"/>
    <xf numFmtId="0" fontId="5" fillId="5" borderId="6" xfId="0" applyFont="1" applyFill="1" applyBorder="1" applyProtection="1"/>
    <xf numFmtId="9" fontId="4" fillId="0" borderId="6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5" borderId="6" xfId="0" applyFont="1" applyFill="1" applyBorder="1" applyAlignment="1" applyProtection="1">
      <alignment horizontal="center" textRotation="90"/>
    </xf>
    <xf numFmtId="0" fontId="1" fillId="5" borderId="62" xfId="0" applyFont="1" applyFill="1" applyBorder="1" applyAlignment="1" applyProtection="1">
      <alignment horizontal="center"/>
      <protection locked="0"/>
    </xf>
    <xf numFmtId="0" fontId="1" fillId="5" borderId="63" xfId="0" applyFont="1" applyFill="1" applyBorder="1" applyAlignment="1" applyProtection="1">
      <alignment horizontal="center"/>
      <protection locked="0"/>
    </xf>
    <xf numFmtId="0" fontId="1" fillId="5" borderId="64" xfId="0" applyFont="1" applyFill="1" applyBorder="1" applyAlignment="1" applyProtection="1">
      <alignment horizontal="center"/>
      <protection locked="0"/>
    </xf>
    <xf numFmtId="0" fontId="1" fillId="7" borderId="62" xfId="0" applyFont="1" applyFill="1" applyBorder="1" applyAlignment="1" applyProtection="1">
      <alignment horizontal="center"/>
      <protection locked="0"/>
    </xf>
    <xf numFmtId="0" fontId="1" fillId="7" borderId="64" xfId="0" applyFont="1" applyFill="1" applyBorder="1" applyAlignment="1" applyProtection="1">
      <alignment horizontal="center"/>
      <protection locked="0"/>
    </xf>
    <xf numFmtId="0" fontId="1" fillId="7" borderId="63" xfId="0" applyFont="1" applyFill="1" applyBorder="1" applyAlignment="1" applyProtection="1">
      <alignment horizontal="center"/>
      <protection locked="0"/>
    </xf>
    <xf numFmtId="0" fontId="1" fillId="5" borderId="68" xfId="0" applyFont="1" applyFill="1" applyBorder="1" applyAlignment="1" applyProtection="1">
      <alignment horizontal="center"/>
      <protection locked="0"/>
    </xf>
    <xf numFmtId="0" fontId="1" fillId="7" borderId="74" xfId="0" applyFont="1" applyFill="1" applyBorder="1" applyAlignment="1" applyProtection="1">
      <alignment horizontal="center"/>
      <protection locked="0"/>
    </xf>
    <xf numFmtId="0" fontId="1" fillId="7" borderId="67" xfId="0" applyFont="1" applyFill="1" applyBorder="1" applyAlignment="1" applyProtection="1">
      <alignment horizontal="center"/>
      <protection locked="0"/>
    </xf>
    <xf numFmtId="0" fontId="1" fillId="7" borderId="75" xfId="0" applyFont="1" applyFill="1" applyBorder="1" applyAlignment="1" applyProtection="1">
      <alignment horizontal="center"/>
      <protection locked="0"/>
    </xf>
    <xf numFmtId="9" fontId="29" fillId="4" borderId="1" xfId="0" applyNumberFormat="1" applyFont="1" applyFill="1" applyBorder="1" applyAlignment="1" applyProtection="1">
      <alignment horizontal="left"/>
    </xf>
    <xf numFmtId="9" fontId="32" fillId="4" borderId="1" xfId="1" applyNumberFormat="1" applyFont="1" applyFill="1" applyBorder="1" applyAlignment="1" applyProtection="1">
      <alignment horizontal="left"/>
    </xf>
    <xf numFmtId="9" fontId="29" fillId="7" borderId="1" xfId="0" applyNumberFormat="1" applyFont="1" applyFill="1" applyBorder="1" applyAlignment="1" applyProtection="1">
      <alignment wrapText="1"/>
    </xf>
    <xf numFmtId="0" fontId="26" fillId="0" borderId="8" xfId="0" applyFont="1" applyFill="1" applyBorder="1" applyAlignment="1" applyProtection="1"/>
    <xf numFmtId="0" fontId="26" fillId="0" borderId="6" xfId="0" applyFont="1" applyFill="1" applyBorder="1" applyAlignment="1" applyProtection="1"/>
    <xf numFmtId="0" fontId="29" fillId="7" borderId="1" xfId="0" applyFont="1" applyFill="1" applyBorder="1" applyAlignment="1" applyProtection="1">
      <alignment vertical="center" wrapText="1"/>
    </xf>
    <xf numFmtId="0" fontId="29" fillId="4" borderId="1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horizontal="left"/>
    </xf>
    <xf numFmtId="0" fontId="12" fillId="0" borderId="6" xfId="0" applyFont="1" applyFill="1" applyBorder="1" applyAlignment="1" applyProtection="1">
      <alignment horizontal="left"/>
    </xf>
    <xf numFmtId="1" fontId="19" fillId="8" borderId="1" xfId="0" applyNumberFormat="1" applyFont="1" applyFill="1" applyBorder="1" applyAlignment="1" applyProtection="1">
      <alignment horizontal="center"/>
      <protection locked="0"/>
    </xf>
    <xf numFmtId="0" fontId="19" fillId="4" borderId="1" xfId="0" applyFont="1" applyFill="1" applyBorder="1" applyAlignment="1" applyProtection="1">
      <alignment horizontal="center"/>
    </xf>
    <xf numFmtId="0" fontId="1" fillId="2" borderId="79" xfId="0" applyFont="1" applyFill="1" applyBorder="1" applyAlignment="1" applyProtection="1">
      <alignment horizontal="center"/>
    </xf>
    <xf numFmtId="0" fontId="1" fillId="2" borderId="80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/>
    <xf numFmtId="0" fontId="12" fillId="0" borderId="6" xfId="0" applyFont="1" applyFill="1" applyBorder="1" applyAlignment="1" applyProtection="1"/>
    <xf numFmtId="0" fontId="17" fillId="0" borderId="82" xfId="0" applyFont="1" applyBorder="1" applyProtection="1"/>
    <xf numFmtId="0" fontId="17" fillId="0" borderId="11" xfId="0" applyFont="1" applyBorder="1" applyProtection="1"/>
    <xf numFmtId="0" fontId="17" fillId="5" borderId="7" xfId="0" applyFont="1" applyFill="1" applyBorder="1" applyProtection="1"/>
    <xf numFmtId="0" fontId="18" fillId="5" borderId="7" xfId="0" applyFont="1" applyFill="1" applyBorder="1" applyProtection="1"/>
    <xf numFmtId="0" fontId="34" fillId="8" borderId="79" xfId="0" applyFont="1" applyFill="1" applyBorder="1" applyAlignment="1" applyProtection="1">
      <alignment horizontal="center" vertical="top"/>
      <protection locked="0"/>
    </xf>
    <xf numFmtId="14" fontId="34" fillId="8" borderId="79" xfId="0" applyNumberFormat="1" applyFont="1" applyFill="1" applyBorder="1" applyAlignment="1" applyProtection="1">
      <alignment horizontal="center" vertical="top"/>
      <protection locked="0"/>
    </xf>
    <xf numFmtId="0" fontId="38" fillId="0" borderId="6" xfId="0" applyFont="1" applyFill="1" applyBorder="1" applyProtection="1"/>
    <xf numFmtId="0" fontId="37" fillId="0" borderId="6" xfId="0" applyFont="1" applyFill="1" applyBorder="1" applyProtection="1"/>
    <xf numFmtId="0" fontId="38" fillId="0" borderId="7" xfId="0" applyFont="1" applyFill="1" applyBorder="1" applyProtection="1"/>
    <xf numFmtId="0" fontId="36" fillId="0" borderId="6" xfId="0" applyFont="1" applyBorder="1" applyProtection="1"/>
    <xf numFmtId="0" fontId="36" fillId="0" borderId="10" xfId="0" applyFont="1" applyBorder="1" applyProtection="1"/>
    <xf numFmtId="0" fontId="38" fillId="0" borderId="10" xfId="0" applyFont="1" applyFill="1" applyBorder="1" applyProtection="1"/>
    <xf numFmtId="9" fontId="38" fillId="0" borderId="6" xfId="0" applyNumberFormat="1" applyFont="1" applyFill="1" applyBorder="1" applyProtection="1"/>
    <xf numFmtId="0" fontId="36" fillId="0" borderId="6" xfId="0" applyFont="1" applyFill="1" applyBorder="1" applyProtection="1"/>
    <xf numFmtId="0" fontId="24" fillId="0" borderId="21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horizontal="center" vertical="top" wrapText="1"/>
    </xf>
    <xf numFmtId="0" fontId="24" fillId="0" borderId="22" xfId="0" applyFont="1" applyBorder="1" applyAlignment="1" applyProtection="1">
      <alignment horizontal="center" vertical="top" wrapText="1"/>
    </xf>
    <xf numFmtId="0" fontId="24" fillId="0" borderId="15" xfId="0" applyFont="1" applyBorder="1" applyAlignment="1" applyProtection="1">
      <alignment horizontal="center" vertical="top" wrapText="1"/>
    </xf>
    <xf numFmtId="0" fontId="24" fillId="0" borderId="20" xfId="0" applyFont="1" applyBorder="1" applyAlignment="1" applyProtection="1">
      <alignment horizontal="center" vertical="top" wrapText="1"/>
    </xf>
    <xf numFmtId="0" fontId="24" fillId="0" borderId="12" xfId="0" applyFont="1" applyBorder="1" applyAlignment="1" applyProtection="1">
      <alignment horizontal="center" vertical="top" wrapText="1"/>
    </xf>
    <xf numFmtId="0" fontId="24" fillId="0" borderId="13" xfId="0" applyFont="1" applyBorder="1" applyAlignment="1" applyProtection="1">
      <alignment horizontal="center" vertical="top" wrapText="1"/>
    </xf>
    <xf numFmtId="0" fontId="24" fillId="0" borderId="14" xfId="0" applyFont="1" applyBorder="1" applyAlignment="1" applyProtection="1">
      <alignment horizontal="center" vertical="top" wrapText="1"/>
    </xf>
    <xf numFmtId="0" fontId="24" fillId="0" borderId="16" xfId="0" applyFont="1" applyBorder="1" applyAlignment="1" applyProtection="1">
      <alignment horizontal="center" vertical="top" wrapText="1"/>
    </xf>
    <xf numFmtId="0" fontId="34" fillId="8" borderId="23" xfId="0" applyFont="1" applyFill="1" applyBorder="1" applyAlignment="1" applyProtection="1">
      <alignment horizontal="center" vertical="top" wrapText="1"/>
      <protection locked="0"/>
    </xf>
    <xf numFmtId="0" fontId="34" fillId="8" borderId="81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Fill="1" applyBorder="1" applyAlignment="1" applyProtection="1">
      <alignment horizontal="left"/>
    </xf>
    <xf numFmtId="0" fontId="10" fillId="7" borderId="56" xfId="0" applyFont="1" applyFill="1" applyBorder="1" applyAlignment="1" applyProtection="1">
      <alignment horizontal="left"/>
    </xf>
    <xf numFmtId="0" fontId="10" fillId="7" borderId="52" xfId="0" applyFont="1" applyFill="1" applyBorder="1" applyAlignment="1" applyProtection="1">
      <alignment horizontal="left"/>
    </xf>
    <xf numFmtId="0" fontId="10" fillId="7" borderId="60" xfId="0" applyFont="1" applyFill="1" applyBorder="1" applyAlignment="1" applyProtection="1">
      <alignment horizontal="left"/>
    </xf>
    <xf numFmtId="0" fontId="10" fillId="7" borderId="54" xfId="0" applyFont="1" applyFill="1" applyBorder="1" applyAlignment="1" applyProtection="1">
      <alignment horizontal="left"/>
    </xf>
    <xf numFmtId="0" fontId="10" fillId="7" borderId="55" xfId="0" applyFont="1" applyFill="1" applyBorder="1" applyAlignment="1" applyProtection="1">
      <alignment horizontal="left"/>
    </xf>
    <xf numFmtId="0" fontId="10" fillId="7" borderId="59" xfId="0" applyFont="1" applyFill="1" applyBorder="1" applyAlignment="1" applyProtection="1">
      <alignment horizontal="left"/>
    </xf>
    <xf numFmtId="0" fontId="12" fillId="0" borderId="9" xfId="0" applyFont="1" applyFill="1" applyBorder="1" applyAlignment="1" applyProtection="1">
      <alignment horizontal="left"/>
    </xf>
    <xf numFmtId="0" fontId="10" fillId="7" borderId="57" xfId="0" applyFont="1" applyFill="1" applyBorder="1" applyAlignment="1" applyProtection="1">
      <alignment horizontal="left"/>
    </xf>
    <xf numFmtId="0" fontId="10" fillId="7" borderId="58" xfId="0" applyFont="1" applyFill="1" applyBorder="1" applyAlignment="1" applyProtection="1">
      <alignment horizontal="left"/>
    </xf>
    <xf numFmtId="0" fontId="10" fillId="7" borderId="61" xfId="0" applyFont="1" applyFill="1" applyBorder="1" applyAlignment="1" applyProtection="1">
      <alignment horizontal="left"/>
    </xf>
    <xf numFmtId="0" fontId="12" fillId="7" borderId="57" xfId="0" applyFont="1" applyFill="1" applyBorder="1" applyAlignment="1" applyProtection="1">
      <alignment horizontal="left"/>
    </xf>
    <xf numFmtId="0" fontId="12" fillId="7" borderId="58" xfId="0" applyFont="1" applyFill="1" applyBorder="1" applyAlignment="1" applyProtection="1">
      <alignment horizontal="left"/>
    </xf>
    <xf numFmtId="0" fontId="12" fillId="7" borderId="61" xfId="0" applyFont="1" applyFill="1" applyBorder="1" applyAlignment="1" applyProtection="1">
      <alignment horizontal="left"/>
    </xf>
    <xf numFmtId="0" fontId="12" fillId="7" borderId="56" xfId="0" applyFont="1" applyFill="1" applyBorder="1" applyAlignment="1" applyProtection="1">
      <alignment horizontal="left"/>
    </xf>
    <xf numFmtId="0" fontId="12" fillId="7" borderId="52" xfId="0" applyFont="1" applyFill="1" applyBorder="1" applyAlignment="1" applyProtection="1">
      <alignment horizontal="left"/>
    </xf>
    <xf numFmtId="0" fontId="12" fillId="7" borderId="60" xfId="0" applyFont="1" applyFill="1" applyBorder="1" applyAlignment="1" applyProtection="1">
      <alignment horizontal="left"/>
    </xf>
    <xf numFmtId="0" fontId="10" fillId="0" borderId="54" xfId="0" applyFont="1" applyFill="1" applyBorder="1" applyAlignment="1" applyProtection="1">
      <alignment horizontal="left"/>
    </xf>
    <xf numFmtId="0" fontId="10" fillId="0" borderId="55" xfId="0" applyFont="1" applyFill="1" applyBorder="1" applyAlignment="1" applyProtection="1">
      <alignment horizontal="left"/>
    </xf>
    <xf numFmtId="0" fontId="10" fillId="0" borderId="59" xfId="0" applyFont="1" applyFill="1" applyBorder="1" applyAlignment="1" applyProtection="1">
      <alignment horizontal="left"/>
    </xf>
    <xf numFmtId="0" fontId="12" fillId="0" borderId="56" xfId="0" applyFont="1" applyFill="1" applyBorder="1" applyAlignment="1" applyProtection="1">
      <alignment horizontal="left"/>
    </xf>
    <xf numFmtId="0" fontId="12" fillId="0" borderId="52" xfId="0" applyFont="1" applyFill="1" applyBorder="1" applyAlignment="1" applyProtection="1">
      <alignment horizontal="left"/>
    </xf>
    <xf numFmtId="0" fontId="12" fillId="0" borderId="60" xfId="0" applyFont="1" applyFill="1" applyBorder="1" applyAlignment="1" applyProtection="1">
      <alignment horizontal="left"/>
    </xf>
    <xf numFmtId="0" fontId="10" fillId="0" borderId="56" xfId="0" applyFont="1" applyFill="1" applyBorder="1" applyAlignment="1" applyProtection="1">
      <alignment horizontal="left"/>
    </xf>
    <xf numFmtId="0" fontId="10" fillId="0" borderId="52" xfId="0" applyFont="1" applyFill="1" applyBorder="1" applyAlignment="1" applyProtection="1">
      <alignment horizontal="left"/>
    </xf>
    <xf numFmtId="0" fontId="10" fillId="0" borderId="60" xfId="0" applyFont="1" applyFill="1" applyBorder="1" applyAlignment="1" applyProtection="1">
      <alignment horizontal="left"/>
    </xf>
    <xf numFmtId="0" fontId="10" fillId="0" borderId="57" xfId="0" applyFont="1" applyFill="1" applyBorder="1" applyAlignment="1" applyProtection="1">
      <alignment horizontal="left"/>
    </xf>
    <xf numFmtId="0" fontId="10" fillId="0" borderId="58" xfId="0" applyFont="1" applyFill="1" applyBorder="1" applyAlignment="1" applyProtection="1">
      <alignment horizontal="left"/>
    </xf>
    <xf numFmtId="0" fontId="10" fillId="0" borderId="61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vertical="center" wrapText="1"/>
    </xf>
    <xf numFmtId="0" fontId="1" fillId="7" borderId="21" xfId="0" applyFont="1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1" fillId="5" borderId="20" xfId="0" applyFont="1" applyFill="1" applyBorder="1" applyAlignment="1" applyProtection="1">
      <alignment horizontal="center" vertical="center" wrapText="1"/>
    </xf>
    <xf numFmtId="0" fontId="1" fillId="5" borderId="21" xfId="0" applyFont="1" applyFill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2" fillId="0" borderId="65" xfId="0" applyFont="1" applyFill="1" applyBorder="1" applyAlignment="1" applyProtection="1">
      <alignment horizontal="left"/>
    </xf>
    <xf numFmtId="0" fontId="12" fillId="0" borderId="66" xfId="0" applyFont="1" applyFill="1" applyBorder="1" applyAlignment="1" applyProtection="1">
      <alignment horizontal="left"/>
    </xf>
    <xf numFmtId="0" fontId="12" fillId="0" borderId="67" xfId="0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left"/>
    </xf>
    <xf numFmtId="0" fontId="1" fillId="2" borderId="27" xfId="0" applyFont="1" applyFill="1" applyBorder="1" applyAlignment="1" applyProtection="1">
      <alignment horizontal="center"/>
    </xf>
    <xf numFmtId="0" fontId="1" fillId="2" borderId="26" xfId="0" applyFont="1" applyFill="1" applyBorder="1" applyAlignment="1" applyProtection="1">
      <alignment horizontal="center"/>
    </xf>
    <xf numFmtId="0" fontId="1" fillId="2" borderId="24" xfId="0" applyFont="1" applyFill="1" applyBorder="1" applyAlignment="1" applyProtection="1">
      <alignment horizontal="center"/>
    </xf>
    <xf numFmtId="0" fontId="1" fillId="2" borderId="53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27" fillId="0" borderId="7" xfId="0" applyFont="1" applyFill="1" applyBorder="1" applyAlignment="1" applyProtection="1">
      <alignment horizontal="center"/>
    </xf>
    <xf numFmtId="0" fontId="27" fillId="0" borderId="6" xfId="0" applyFont="1" applyFill="1" applyBorder="1" applyAlignment="1" applyProtection="1">
      <alignment horizontal="center"/>
    </xf>
    <xf numFmtId="0" fontId="12" fillId="7" borderId="54" xfId="0" applyFont="1" applyFill="1" applyBorder="1" applyAlignment="1" applyProtection="1">
      <alignment horizontal="left"/>
    </xf>
    <xf numFmtId="0" fontId="12" fillId="7" borderId="55" xfId="0" applyFont="1" applyFill="1" applyBorder="1" applyAlignment="1" applyProtection="1">
      <alignment horizontal="left"/>
    </xf>
    <xf numFmtId="0" fontId="12" fillId="7" borderId="59" xfId="0" applyFont="1" applyFill="1" applyBorder="1" applyAlignment="1" applyProtection="1">
      <alignment horizontal="left"/>
    </xf>
    <xf numFmtId="0" fontId="11" fillId="0" borderId="52" xfId="0" applyFont="1" applyFill="1" applyBorder="1" applyAlignment="1" applyProtection="1">
      <alignment horizontal="left"/>
    </xf>
    <xf numFmtId="0" fontId="11" fillId="0" borderId="60" xfId="0" applyFont="1" applyFill="1" applyBorder="1" applyAlignment="1" applyProtection="1">
      <alignment horizontal="left"/>
    </xf>
    <xf numFmtId="0" fontId="12" fillId="0" borderId="57" xfId="0" applyFont="1" applyFill="1" applyBorder="1" applyAlignment="1" applyProtection="1">
      <alignment horizontal="left"/>
    </xf>
    <xf numFmtId="0" fontId="12" fillId="0" borderId="58" xfId="0" applyFont="1" applyFill="1" applyBorder="1" applyAlignment="1" applyProtection="1">
      <alignment horizontal="left"/>
    </xf>
    <xf numFmtId="0" fontId="12" fillId="0" borderId="61" xfId="0" applyFont="1" applyFill="1" applyBorder="1" applyAlignment="1" applyProtection="1">
      <alignment horizontal="left"/>
    </xf>
    <xf numFmtId="0" fontId="12" fillId="0" borderId="54" xfId="0" applyFont="1" applyBorder="1" applyAlignment="1" applyProtection="1">
      <alignment horizontal="left"/>
    </xf>
    <xf numFmtId="0" fontId="12" fillId="0" borderId="55" xfId="0" applyFont="1" applyBorder="1" applyAlignment="1" applyProtection="1">
      <alignment horizontal="left"/>
    </xf>
    <xf numFmtId="0" fontId="12" fillId="0" borderId="59" xfId="0" applyFont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2" borderId="83" xfId="0" applyFont="1" applyFill="1" applyBorder="1" applyAlignment="1" applyProtection="1">
      <alignment horizontal="center"/>
    </xf>
    <xf numFmtId="0" fontId="1" fillId="2" borderId="84" xfId="0" applyFont="1" applyFill="1" applyBorder="1" applyAlignment="1" applyProtection="1">
      <alignment horizontal="center"/>
    </xf>
    <xf numFmtId="0" fontId="1" fillId="2" borderId="85" xfId="0" applyFont="1" applyFill="1" applyBorder="1" applyAlignment="1" applyProtection="1">
      <alignment horizontal="center"/>
    </xf>
    <xf numFmtId="0" fontId="17" fillId="8" borderId="20" xfId="0" applyFont="1" applyFill="1" applyBorder="1" applyAlignment="1" applyProtection="1">
      <alignment horizontal="center" vertical="center"/>
      <protection locked="0"/>
    </xf>
    <xf numFmtId="0" fontId="17" fillId="8" borderId="12" xfId="0" applyFont="1" applyFill="1" applyBorder="1" applyAlignment="1" applyProtection="1">
      <alignment horizontal="center" vertical="center"/>
      <protection locked="0"/>
    </xf>
    <xf numFmtId="0" fontId="17" fillId="8" borderId="13" xfId="0" applyFont="1" applyFill="1" applyBorder="1" applyAlignment="1" applyProtection="1">
      <alignment horizontal="center" vertical="center"/>
      <protection locked="0"/>
    </xf>
    <xf numFmtId="0" fontId="17" fillId="8" borderId="21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Border="1" applyAlignment="1" applyProtection="1">
      <alignment horizontal="center" vertical="center"/>
      <protection locked="0"/>
    </xf>
    <xf numFmtId="0" fontId="17" fillId="8" borderId="14" xfId="0" applyFont="1" applyFill="1" applyBorder="1" applyAlignment="1" applyProtection="1">
      <alignment horizontal="center" vertical="center"/>
      <protection locked="0"/>
    </xf>
    <xf numFmtId="0" fontId="17" fillId="8" borderId="22" xfId="0" applyFont="1" applyFill="1" applyBorder="1" applyAlignment="1" applyProtection="1">
      <alignment horizontal="center" vertical="center"/>
      <protection locked="0"/>
    </xf>
    <xf numFmtId="0" fontId="17" fillId="8" borderId="15" xfId="0" applyFont="1" applyFill="1" applyBorder="1" applyAlignment="1" applyProtection="1">
      <alignment horizontal="center" vertical="center"/>
      <protection locked="0"/>
    </xf>
    <xf numFmtId="0" fontId="17" fillId="8" borderId="16" xfId="0" applyFont="1" applyFill="1" applyBorder="1" applyAlignment="1" applyProtection="1">
      <alignment horizontal="center" vertical="center"/>
      <protection locked="0"/>
    </xf>
    <xf numFmtId="0" fontId="10" fillId="9" borderId="20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10" fillId="9" borderId="13" xfId="0" applyFont="1" applyFill="1" applyBorder="1" applyAlignment="1" applyProtection="1">
      <alignment horizontal="center" vertical="center"/>
      <protection locked="0"/>
    </xf>
    <xf numFmtId="0" fontId="10" fillId="9" borderId="22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16" xfId="0" applyFont="1" applyFill="1" applyBorder="1" applyAlignment="1" applyProtection="1">
      <alignment horizontal="center" vertical="center"/>
      <protection locked="0"/>
    </xf>
    <xf numFmtId="0" fontId="1" fillId="7" borderId="22" xfId="0" applyFont="1" applyFill="1" applyBorder="1" applyAlignment="1" applyProtection="1">
      <alignment horizontal="center" vertical="center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16" fillId="7" borderId="0" xfId="0" applyFont="1" applyFill="1" applyBorder="1" applyAlignment="1" applyProtection="1">
      <alignment horizontal="center" vertical="center" wrapText="1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15" xfId="0" applyFont="1" applyFill="1" applyBorder="1" applyAlignment="1" applyProtection="1">
      <alignment horizontal="center" vertical="center" wrapText="1"/>
    </xf>
    <xf numFmtId="0" fontId="16" fillId="7" borderId="16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2" fillId="0" borderId="54" xfId="0" applyFont="1" applyFill="1" applyBorder="1" applyAlignment="1" applyProtection="1">
      <alignment horizontal="left"/>
    </xf>
    <xf numFmtId="0" fontId="12" fillId="0" borderId="55" xfId="0" applyFont="1" applyFill="1" applyBorder="1" applyAlignment="1" applyProtection="1">
      <alignment horizontal="left"/>
    </xf>
    <xf numFmtId="0" fontId="12" fillId="0" borderId="59" xfId="0" applyFont="1" applyFill="1" applyBorder="1" applyAlignment="1" applyProtection="1">
      <alignment horizontal="left"/>
    </xf>
    <xf numFmtId="0" fontId="12" fillId="0" borderId="71" xfId="0" applyFont="1" applyFill="1" applyBorder="1" applyAlignment="1" applyProtection="1">
      <alignment horizontal="left"/>
    </xf>
    <xf numFmtId="0" fontId="12" fillId="0" borderId="72" xfId="0" applyFont="1" applyFill="1" applyBorder="1" applyAlignment="1" applyProtection="1">
      <alignment horizontal="left"/>
    </xf>
    <xf numFmtId="0" fontId="12" fillId="0" borderId="73" xfId="0" applyFont="1" applyFill="1" applyBorder="1" applyAlignment="1" applyProtection="1">
      <alignment horizontal="left"/>
    </xf>
    <xf numFmtId="0" fontId="12" fillId="7" borderId="69" xfId="0" applyFont="1" applyFill="1" applyBorder="1" applyAlignment="1" applyProtection="1">
      <alignment horizontal="left"/>
    </xf>
    <xf numFmtId="0" fontId="12" fillId="7" borderId="70" xfId="0" applyFont="1" applyFill="1" applyBorder="1" applyAlignment="1" applyProtection="1">
      <alignment horizontal="left"/>
    </xf>
    <xf numFmtId="0" fontId="12" fillId="7" borderId="78" xfId="0" applyFont="1" applyFill="1" applyBorder="1" applyAlignment="1" applyProtection="1">
      <alignment horizontal="left"/>
    </xf>
    <xf numFmtId="0" fontId="17" fillId="9" borderId="20" xfId="0" applyFont="1" applyFill="1" applyBorder="1" applyAlignment="1" applyProtection="1">
      <alignment horizontal="center" vertical="center"/>
      <protection locked="0"/>
    </xf>
    <xf numFmtId="0" fontId="17" fillId="9" borderId="12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7" fillId="9" borderId="21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Border="1" applyAlignment="1" applyProtection="1">
      <alignment horizontal="center" vertical="center"/>
      <protection locked="0"/>
    </xf>
    <xf numFmtId="0" fontId="17" fillId="9" borderId="14" xfId="0" applyFont="1" applyFill="1" applyBorder="1" applyAlignment="1" applyProtection="1">
      <alignment horizontal="center" vertical="center"/>
      <protection locked="0"/>
    </xf>
    <xf numFmtId="0" fontId="17" fillId="9" borderId="22" xfId="0" applyFont="1" applyFill="1" applyBorder="1" applyAlignment="1" applyProtection="1">
      <alignment horizontal="center" vertical="center"/>
      <protection locked="0"/>
    </xf>
    <xf numFmtId="0" fontId="17" fillId="9" borderId="15" xfId="0" applyFont="1" applyFill="1" applyBorder="1" applyAlignment="1" applyProtection="1">
      <alignment horizontal="center" vertical="center"/>
      <protection locked="0"/>
    </xf>
    <xf numFmtId="0" fontId="17" fillId="9" borderId="16" xfId="0" applyFont="1" applyFill="1" applyBorder="1" applyAlignment="1" applyProtection="1">
      <alignment horizontal="center" vertical="center"/>
      <protection locked="0"/>
    </xf>
    <xf numFmtId="0" fontId="10" fillId="8" borderId="20" xfId="0" applyFont="1" applyFill="1" applyBorder="1" applyAlignment="1" applyProtection="1">
      <alignment horizontal="center" vertical="center"/>
      <protection locked="0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10" fillId="8" borderId="13" xfId="0" applyFont="1" applyFill="1" applyBorder="1" applyAlignment="1" applyProtection="1">
      <alignment horizontal="center" vertical="center"/>
      <protection locked="0"/>
    </xf>
    <xf numFmtId="0" fontId="10" fillId="8" borderId="22" xfId="0" applyFont="1" applyFill="1" applyBorder="1" applyAlignment="1" applyProtection="1">
      <alignment horizontal="center" vertical="center"/>
      <protection locked="0"/>
    </xf>
    <xf numFmtId="0" fontId="10" fillId="8" borderId="15" xfId="0" applyFont="1" applyFill="1" applyBorder="1" applyAlignment="1" applyProtection="1">
      <alignment horizontal="center" vertical="center"/>
      <protection locked="0"/>
    </xf>
    <xf numFmtId="0" fontId="10" fillId="8" borderId="16" xfId="0" applyFont="1" applyFill="1" applyBorder="1" applyAlignment="1" applyProtection="1">
      <alignment horizontal="center" vertical="center"/>
      <protection locked="0"/>
    </xf>
    <xf numFmtId="0" fontId="10" fillId="9" borderId="21" xfId="0" applyFont="1" applyFill="1" applyBorder="1" applyAlignment="1" applyProtection="1">
      <alignment horizontal="center" vertical="center"/>
      <protection locked="0"/>
    </xf>
    <xf numFmtId="0" fontId="10" fillId="9" borderId="0" xfId="0" applyFont="1" applyFill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2" fillId="7" borderId="76" xfId="0" applyFont="1" applyFill="1" applyBorder="1" applyAlignment="1" applyProtection="1">
      <alignment horizontal="left"/>
    </xf>
    <xf numFmtId="0" fontId="12" fillId="7" borderId="77" xfId="0" applyFont="1" applyFill="1" applyBorder="1" applyAlignment="1" applyProtection="1">
      <alignment horizontal="left"/>
    </xf>
    <xf numFmtId="0" fontId="12" fillId="7" borderId="22" xfId="0" applyFont="1" applyFill="1" applyBorder="1" applyAlignment="1" applyProtection="1">
      <alignment horizontal="left"/>
    </xf>
    <xf numFmtId="0" fontId="12" fillId="7" borderId="15" xfId="0" applyFont="1" applyFill="1" applyBorder="1" applyAlignment="1" applyProtection="1">
      <alignment horizontal="left"/>
    </xf>
    <xf numFmtId="0" fontId="12" fillId="7" borderId="16" xfId="0" applyFont="1" applyFill="1" applyBorder="1" applyAlignment="1" applyProtection="1">
      <alignment horizontal="left"/>
    </xf>
    <xf numFmtId="9" fontId="7" fillId="0" borderId="17" xfId="0" applyNumberFormat="1" applyFont="1" applyBorder="1" applyAlignment="1" applyProtection="1">
      <alignment horizontal="center" vertical="center" wrapText="1"/>
    </xf>
    <xf numFmtId="9" fontId="7" fillId="0" borderId="18" xfId="0" applyNumberFormat="1" applyFont="1" applyBorder="1" applyAlignment="1" applyProtection="1">
      <alignment horizontal="center" vertical="center" wrapText="1"/>
    </xf>
    <xf numFmtId="9" fontId="7" fillId="0" borderId="32" xfId="0" applyNumberFormat="1" applyFont="1" applyBorder="1" applyAlignment="1" applyProtection="1">
      <alignment horizontal="center" vertical="center" wrapText="1"/>
    </xf>
    <xf numFmtId="9" fontId="7" fillId="0" borderId="34" xfId="0" applyNumberFormat="1" applyFont="1" applyBorder="1" applyAlignment="1" applyProtection="1">
      <alignment horizontal="center" vertical="center" wrapText="1"/>
    </xf>
    <xf numFmtId="9" fontId="7" fillId="0" borderId="15" xfId="0" applyNumberFormat="1" applyFont="1" applyBorder="1" applyAlignment="1" applyProtection="1">
      <alignment horizontal="center" vertical="center" wrapText="1"/>
    </xf>
    <xf numFmtId="9" fontId="7" fillId="0" borderId="16" xfId="0" applyNumberFormat="1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top" textRotation="90"/>
    </xf>
    <xf numFmtId="0" fontId="7" fillId="3" borderId="5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9" fontId="14" fillId="0" borderId="35" xfId="0" applyNumberFormat="1" applyFont="1" applyBorder="1" applyAlignment="1" applyProtection="1">
      <alignment horizontal="center" wrapText="1"/>
    </xf>
    <xf numFmtId="0" fontId="14" fillId="0" borderId="35" xfId="0" applyNumberFormat="1" applyFont="1" applyBorder="1" applyAlignment="1" applyProtection="1">
      <alignment horizontal="center" wrapText="1"/>
    </xf>
    <xf numFmtId="0" fontId="14" fillId="0" borderId="36" xfId="0" applyNumberFormat="1" applyFont="1" applyBorder="1" applyAlignment="1" applyProtection="1">
      <alignment horizontal="center" wrapText="1"/>
    </xf>
    <xf numFmtId="0" fontId="14" fillId="0" borderId="1" xfId="0" applyNumberFormat="1" applyFont="1" applyBorder="1" applyAlignment="1" applyProtection="1">
      <alignment horizontal="center" wrapText="1"/>
    </xf>
    <xf numFmtId="0" fontId="14" fillId="0" borderId="37" xfId="0" applyNumberFormat="1" applyFont="1" applyBorder="1" applyAlignment="1" applyProtection="1">
      <alignment horizontal="center" wrapText="1"/>
    </xf>
    <xf numFmtId="9" fontId="7" fillId="0" borderId="1" xfId="0" applyNumberFormat="1" applyFont="1" applyBorder="1" applyAlignment="1" applyProtection="1">
      <alignment horizontal="center" wrapText="1"/>
    </xf>
    <xf numFmtId="0" fontId="7" fillId="0" borderId="1" xfId="0" applyNumberFormat="1" applyFont="1" applyBorder="1" applyAlignment="1" applyProtection="1">
      <alignment horizontal="center" wrapText="1"/>
    </xf>
    <xf numFmtId="0" fontId="7" fillId="0" borderId="37" xfId="0" applyNumberFormat="1" applyFont="1" applyBorder="1" applyAlignment="1" applyProtection="1">
      <alignment horizontal="center" wrapText="1"/>
    </xf>
    <xf numFmtId="0" fontId="7" fillId="0" borderId="41" xfId="0" applyNumberFormat="1" applyFont="1" applyBorder="1" applyAlignment="1" applyProtection="1">
      <alignment horizontal="center" wrapText="1"/>
    </xf>
    <xf numFmtId="0" fontId="7" fillId="0" borderId="42" xfId="0" applyNumberFormat="1" applyFont="1" applyBorder="1" applyAlignment="1" applyProtection="1">
      <alignment horizontal="center" wrapText="1"/>
    </xf>
    <xf numFmtId="1" fontId="19" fillId="0" borderId="38" xfId="0" applyNumberFormat="1" applyFont="1" applyBorder="1" applyAlignment="1" applyProtection="1">
      <alignment horizontal="center" vertical="center"/>
    </xf>
    <xf numFmtId="1" fontId="19" fillId="0" borderId="35" xfId="0" applyNumberFormat="1" applyFont="1" applyBorder="1" applyAlignment="1" applyProtection="1">
      <alignment horizontal="center" vertical="center"/>
    </xf>
    <xf numFmtId="1" fontId="19" fillId="0" borderId="39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 applyProtection="1">
      <alignment horizontal="center" vertical="center"/>
    </xf>
    <xf numFmtId="1" fontId="19" fillId="0" borderId="40" xfId="0" applyNumberFormat="1" applyFont="1" applyBorder="1" applyAlignment="1" applyProtection="1">
      <alignment horizontal="center" vertical="center"/>
    </xf>
    <xf numFmtId="1" fontId="19" fillId="0" borderId="41" xfId="0" applyNumberFormat="1" applyFont="1" applyBorder="1" applyAlignment="1" applyProtection="1">
      <alignment horizontal="center" vertical="center"/>
    </xf>
    <xf numFmtId="0" fontId="7" fillId="0" borderId="35" xfId="0" applyNumberFormat="1" applyFont="1" applyBorder="1" applyAlignment="1" applyProtection="1">
      <alignment horizontal="center" wrapText="1"/>
    </xf>
    <xf numFmtId="0" fontId="7" fillId="0" borderId="36" xfId="0" applyNumberFormat="1" applyFont="1" applyBorder="1" applyAlignment="1" applyProtection="1">
      <alignment horizontal="center" wrapText="1"/>
    </xf>
    <xf numFmtId="1" fontId="20" fillId="6" borderId="2" xfId="0" applyNumberFormat="1" applyFont="1" applyFill="1" applyBorder="1" applyAlignment="1" applyProtection="1">
      <alignment horizontal="center"/>
    </xf>
    <xf numFmtId="1" fontId="20" fillId="6" borderId="3" xfId="0" applyNumberFormat="1" applyFont="1" applyFill="1" applyBorder="1" applyAlignment="1" applyProtection="1">
      <alignment horizontal="center"/>
    </xf>
    <xf numFmtId="1" fontId="20" fillId="6" borderId="49" xfId="0" applyNumberFormat="1" applyFont="1" applyFill="1" applyBorder="1" applyAlignment="1" applyProtection="1">
      <alignment horizontal="center"/>
    </xf>
    <xf numFmtId="0" fontId="19" fillId="4" borderId="51" xfId="0" applyFont="1" applyFill="1" applyBorder="1" applyAlignment="1" applyProtection="1">
      <alignment horizontal="center"/>
    </xf>
    <xf numFmtId="0" fontId="19" fillId="4" borderId="41" xfId="0" applyFont="1" applyFill="1" applyBorder="1" applyAlignment="1" applyProtection="1">
      <alignment horizontal="center"/>
    </xf>
    <xf numFmtId="0" fontId="19" fillId="4" borderId="42" xfId="0" applyFont="1" applyFill="1" applyBorder="1" applyAlignment="1" applyProtection="1">
      <alignment horizontal="center"/>
    </xf>
    <xf numFmtId="9" fontId="7" fillId="0" borderId="35" xfId="0" applyNumberFormat="1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19" fillId="4" borderId="40" xfId="0" applyFont="1" applyFill="1" applyBorder="1" applyAlignment="1" applyProtection="1">
      <alignment horizontal="center"/>
    </xf>
    <xf numFmtId="9" fontId="7" fillId="0" borderId="30" xfId="0" applyNumberFormat="1" applyFont="1" applyBorder="1" applyAlignment="1" applyProtection="1">
      <alignment horizontal="center" vertical="center" wrapText="1"/>
    </xf>
    <xf numFmtId="9" fontId="7" fillId="0" borderId="12" xfId="0" applyNumberFormat="1" applyFont="1" applyBorder="1" applyAlignment="1" applyProtection="1">
      <alignment horizontal="center" vertical="center" wrapText="1"/>
    </xf>
    <xf numFmtId="9" fontId="7" fillId="0" borderId="13" xfId="0" applyNumberFormat="1" applyFont="1" applyBorder="1" applyAlignment="1" applyProtection="1">
      <alignment horizontal="center" vertical="center" wrapText="1"/>
    </xf>
    <xf numFmtId="9" fontId="7" fillId="0" borderId="5" xfId="0" applyNumberFormat="1" applyFont="1" applyBorder="1" applyAlignment="1" applyProtection="1">
      <alignment horizontal="center" vertical="center" wrapText="1"/>
    </xf>
    <xf numFmtId="9" fontId="7" fillId="0" borderId="19" xfId="0" applyNumberFormat="1" applyFont="1" applyBorder="1" applyAlignment="1" applyProtection="1">
      <alignment horizontal="center" vertical="center" wrapText="1"/>
    </xf>
    <xf numFmtId="9" fontId="7" fillId="0" borderId="31" xfId="0" applyNumberFormat="1" applyFont="1" applyBorder="1" applyAlignment="1" applyProtection="1">
      <alignment horizontal="center" vertical="center" wrapText="1"/>
    </xf>
    <xf numFmtId="0" fontId="19" fillId="5" borderId="20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9" fillId="5" borderId="29" xfId="0" applyFont="1" applyFill="1" applyBorder="1" applyAlignment="1" applyProtection="1">
      <alignment horizontal="center" vertical="center"/>
    </xf>
    <xf numFmtId="0" fontId="19" fillId="5" borderId="21" xfId="0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 vertical="center"/>
    </xf>
    <xf numFmtId="0" fontId="19" fillId="5" borderId="28" xfId="0" applyFont="1" applyFill="1" applyBorder="1" applyAlignment="1" applyProtection="1">
      <alignment horizontal="center" vertical="center"/>
    </xf>
    <xf numFmtId="0" fontId="19" fillId="5" borderId="22" xfId="0" applyFont="1" applyFill="1" applyBorder="1" applyAlignment="1" applyProtection="1">
      <alignment horizontal="center" vertical="center"/>
    </xf>
    <xf numFmtId="0" fontId="19" fillId="5" borderId="15" xfId="0" applyFont="1" applyFill="1" applyBorder="1" applyAlignment="1" applyProtection="1">
      <alignment horizontal="center" vertical="center"/>
    </xf>
    <xf numFmtId="0" fontId="19" fillId="5" borderId="33" xfId="0" applyFont="1" applyFill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 wrapText="1"/>
    </xf>
    <xf numFmtId="0" fontId="7" fillId="0" borderId="18" xfId="0" applyNumberFormat="1" applyFont="1" applyBorder="1" applyAlignment="1" applyProtection="1">
      <alignment horizontal="center" vertical="center" wrapText="1"/>
    </xf>
    <xf numFmtId="0" fontId="7" fillId="0" borderId="32" xfId="0" applyNumberFormat="1" applyFont="1" applyBorder="1" applyAlignment="1" applyProtection="1">
      <alignment horizontal="center" vertical="center" wrapText="1"/>
    </xf>
    <xf numFmtId="0" fontId="7" fillId="0" borderId="34" xfId="0" applyNumberFormat="1" applyFont="1" applyBorder="1" applyAlignment="1" applyProtection="1">
      <alignment horizontal="center" vertical="center" wrapText="1"/>
    </xf>
    <xf numFmtId="0" fontId="7" fillId="0" borderId="15" xfId="0" applyNumberFormat="1" applyFont="1" applyBorder="1" applyAlignment="1" applyProtection="1">
      <alignment horizontal="center" vertical="center" wrapText="1"/>
    </xf>
    <xf numFmtId="0" fontId="7" fillId="0" borderId="16" xfId="0" applyNumberFormat="1" applyFont="1" applyBorder="1" applyAlignment="1" applyProtection="1">
      <alignment horizontal="center" vertical="center" wrapText="1"/>
    </xf>
    <xf numFmtId="0" fontId="19" fillId="5" borderId="20" xfId="0" applyFont="1" applyFill="1" applyBorder="1" applyAlignment="1" applyProtection="1">
      <alignment horizontal="center" vertical="center" wrapText="1"/>
    </xf>
    <xf numFmtId="0" fontId="19" fillId="5" borderId="12" xfId="0" applyFont="1" applyFill="1" applyBorder="1" applyAlignment="1" applyProtection="1">
      <alignment horizontal="center" vertical="center" wrapText="1"/>
    </xf>
    <xf numFmtId="0" fontId="19" fillId="5" borderId="29" xfId="0" applyFont="1" applyFill="1" applyBorder="1" applyAlignment="1" applyProtection="1">
      <alignment horizontal="center" vertical="center" wrapText="1"/>
    </xf>
    <xf numFmtId="0" fontId="19" fillId="5" borderId="21" xfId="0" applyFont="1" applyFill="1" applyBorder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 wrapText="1"/>
    </xf>
    <xf numFmtId="0" fontId="19" fillId="5" borderId="28" xfId="0" applyFont="1" applyFill="1" applyBorder="1" applyAlignment="1" applyProtection="1">
      <alignment horizontal="center" vertical="center" wrapText="1"/>
    </xf>
    <xf numFmtId="0" fontId="19" fillId="5" borderId="22" xfId="0" applyFont="1" applyFill="1" applyBorder="1" applyAlignment="1" applyProtection="1">
      <alignment horizontal="center" vertical="center" wrapText="1"/>
    </xf>
    <xf numFmtId="0" fontId="19" fillId="5" borderId="15" xfId="0" applyFont="1" applyFill="1" applyBorder="1" applyAlignment="1" applyProtection="1">
      <alignment horizontal="center" vertical="center" wrapText="1"/>
    </xf>
    <xf numFmtId="0" fontId="19" fillId="5" borderId="33" xfId="0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14" fontId="7" fillId="0" borderId="45" xfId="0" applyNumberFormat="1" applyFont="1" applyBorder="1" applyAlignment="1" applyProtection="1">
      <alignment horizontal="right"/>
    </xf>
    <xf numFmtId="14" fontId="7" fillId="0" borderId="46" xfId="0" applyNumberFormat="1" applyFont="1" applyBorder="1" applyAlignment="1" applyProtection="1">
      <alignment horizontal="right"/>
    </xf>
    <xf numFmtId="0" fontId="19" fillId="4" borderId="2" xfId="0" applyFont="1" applyFill="1" applyBorder="1" applyAlignment="1" applyProtection="1">
      <alignment horizontal="center"/>
    </xf>
    <xf numFmtId="0" fontId="19" fillId="4" borderId="3" xfId="0" applyFont="1" applyFill="1" applyBorder="1" applyAlignment="1" applyProtection="1">
      <alignment horizontal="center"/>
    </xf>
    <xf numFmtId="0" fontId="19" fillId="4" borderId="49" xfId="0" applyFont="1" applyFill="1" applyBorder="1" applyAlignment="1" applyProtection="1">
      <alignment horizontal="center"/>
    </xf>
    <xf numFmtId="0" fontId="19" fillId="5" borderId="38" xfId="0" applyFont="1" applyFill="1" applyBorder="1" applyAlignment="1" applyProtection="1">
      <alignment horizontal="center" vertical="center"/>
    </xf>
    <xf numFmtId="0" fontId="19" fillId="5" borderId="35" xfId="0" applyFont="1" applyFill="1" applyBorder="1" applyAlignment="1" applyProtection="1">
      <alignment horizontal="center" vertical="center"/>
    </xf>
    <xf numFmtId="0" fontId="19" fillId="5" borderId="39" xfId="0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</xf>
    <xf numFmtId="0" fontId="19" fillId="5" borderId="40" xfId="0" applyFont="1" applyFill="1" applyBorder="1" applyAlignment="1" applyProtection="1">
      <alignment horizontal="center" vertical="center"/>
    </xf>
    <xf numFmtId="0" fontId="19" fillId="5" borderId="4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wrapText="1"/>
    </xf>
    <xf numFmtId="0" fontId="7" fillId="0" borderId="37" xfId="0" applyFont="1" applyBorder="1" applyAlignment="1" applyProtection="1">
      <alignment horizontal="center" wrapText="1"/>
    </xf>
    <xf numFmtId="0" fontId="7" fillId="0" borderId="41" xfId="0" applyFont="1" applyBorder="1" applyAlignment="1" applyProtection="1">
      <alignment horizontal="center" wrapText="1"/>
    </xf>
    <xf numFmtId="0" fontId="7" fillId="0" borderId="42" xfId="0" applyFont="1" applyBorder="1" applyAlignment="1" applyProtection="1">
      <alignment horizontal="center" wrapText="1"/>
    </xf>
    <xf numFmtId="0" fontId="19" fillId="0" borderId="38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0" fontId="19" fillId="0" borderId="39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/>
    </xf>
    <xf numFmtId="9" fontId="7" fillId="0" borderId="35" xfId="0" applyNumberFormat="1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  <xf numFmtId="0" fontId="7" fillId="0" borderId="36" xfId="0" applyFont="1" applyBorder="1" applyAlignment="1" applyProtection="1">
      <alignment horizontal="center" wrapText="1"/>
    </xf>
    <xf numFmtId="9" fontId="14" fillId="0" borderId="1" xfId="0" applyNumberFormat="1" applyFont="1" applyBorder="1" applyAlignment="1" applyProtection="1">
      <alignment horizontal="center" wrapText="1"/>
    </xf>
    <xf numFmtId="0" fontId="14" fillId="0" borderId="41" xfId="0" applyNumberFormat="1" applyFont="1" applyBorder="1" applyAlignment="1" applyProtection="1">
      <alignment horizontal="center" wrapText="1"/>
    </xf>
    <xf numFmtId="0" fontId="14" fillId="0" borderId="42" xfId="0" applyNumberFormat="1" applyFont="1" applyBorder="1" applyAlignment="1" applyProtection="1">
      <alignment horizontal="center" wrapText="1"/>
    </xf>
    <xf numFmtId="0" fontId="19" fillId="4" borderId="39" xfId="0" applyFont="1" applyFill="1" applyBorder="1" applyAlignment="1" applyProtection="1">
      <alignment horizontal="left"/>
    </xf>
    <xf numFmtId="0" fontId="19" fillId="4" borderId="1" xfId="0" applyFont="1" applyFill="1" applyBorder="1" applyAlignment="1" applyProtection="1">
      <alignment horizontal="left"/>
    </xf>
    <xf numFmtId="0" fontId="7" fillId="3" borderId="39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6" borderId="39" xfId="0" applyFont="1" applyFill="1" applyBorder="1" applyAlignment="1" applyProtection="1">
      <alignment horizontal="left"/>
    </xf>
    <xf numFmtId="0" fontId="7" fillId="6" borderId="1" xfId="0" applyFont="1" applyFill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center" wrapText="1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Protection="1"/>
    <xf numFmtId="0" fontId="2" fillId="4" borderId="1" xfId="0" applyNumberFormat="1" applyFont="1" applyFill="1" applyBorder="1" applyProtection="1"/>
    <xf numFmtId="9" fontId="2" fillId="4" borderId="1" xfId="0" applyNumberFormat="1" applyFont="1" applyFill="1" applyBorder="1" applyProtection="1"/>
    <xf numFmtId="0" fontId="2" fillId="4" borderId="1" xfId="0" applyFont="1" applyFill="1" applyBorder="1" applyAlignment="1" applyProtection="1">
      <alignment vertical="center"/>
    </xf>
    <xf numFmtId="9" fontId="2" fillId="4" borderId="1" xfId="0" applyNumberFormat="1" applyFont="1" applyFill="1" applyBorder="1" applyAlignment="1" applyProtection="1">
      <alignment vertical="center"/>
    </xf>
    <xf numFmtId="0" fontId="2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Protection="1"/>
    <xf numFmtId="9" fontId="2" fillId="7" borderId="1" xfId="0" applyNumberFormat="1" applyFont="1" applyFill="1" applyBorder="1" applyProtection="1"/>
    <xf numFmtId="0" fontId="2" fillId="7" borderId="1" xfId="0" applyFont="1" applyFill="1" applyBorder="1" applyAlignment="1" applyProtection="1">
      <alignment vertical="center"/>
    </xf>
    <xf numFmtId="9" fontId="2" fillId="7" borderId="1" xfId="0" applyNumberFormat="1" applyFont="1" applyFill="1" applyBorder="1" applyAlignment="1" applyProtection="1">
      <alignment vertical="center"/>
    </xf>
    <xf numFmtId="9" fontId="2" fillId="7" borderId="1" xfId="0" applyNumberFormat="1" applyFont="1" applyFill="1" applyBorder="1" applyProtection="1">
      <protection locked="0"/>
    </xf>
    <xf numFmtId="0" fontId="2" fillId="0" borderId="9" xfId="0" applyFont="1" applyFill="1" applyBorder="1" applyProtection="1"/>
    <xf numFmtId="9" fontId="2" fillId="0" borderId="9" xfId="0" applyNumberFormat="1" applyFont="1" applyFill="1" applyBorder="1" applyProtection="1"/>
    <xf numFmtId="0" fontId="39" fillId="0" borderId="9" xfId="0" applyFont="1" applyFill="1" applyBorder="1" applyProtection="1"/>
    <xf numFmtId="0" fontId="40" fillId="0" borderId="9" xfId="0" applyFont="1" applyFill="1" applyBorder="1" applyProtection="1"/>
    <xf numFmtId="0" fontId="2" fillId="0" borderId="6" xfId="0" applyFont="1" applyFill="1" applyBorder="1" applyProtection="1"/>
    <xf numFmtId="0" fontId="39" fillId="0" borderId="6" xfId="0" applyFont="1" applyFill="1" applyBorder="1" applyAlignment="1" applyProtection="1"/>
    <xf numFmtId="0" fontId="2" fillId="0" borderId="6" xfId="0" applyFont="1" applyFill="1" applyBorder="1" applyAlignment="1" applyProtection="1">
      <alignment horizontal="center"/>
    </xf>
    <xf numFmtId="0" fontId="40" fillId="0" borderId="6" xfId="0" applyFont="1" applyBorder="1" applyProtection="1"/>
    <xf numFmtId="9" fontId="39" fillId="0" borderId="9" xfId="0" applyNumberFormat="1" applyFont="1" applyFill="1" applyBorder="1" applyProtection="1"/>
    <xf numFmtId="9" fontId="39" fillId="0" borderId="6" xfId="0" applyNumberFormat="1" applyFont="1" applyFill="1" applyBorder="1" applyProtection="1"/>
    <xf numFmtId="9" fontId="39" fillId="0" borderId="7" xfId="0" applyNumberFormat="1" applyFont="1" applyFill="1" applyBorder="1" applyProtection="1"/>
  </cellXfs>
  <cellStyles count="2">
    <cellStyle name="Hyperlink" xfId="1" builtinId="8"/>
    <cellStyle name="Normal" xfId="0" builtinId="0"/>
  </cellStyles>
  <dxfs count="10"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C2D4FD"/>
      <color rgb="FFFFFFCC"/>
      <color rgb="FFF8D8ED"/>
      <color rgb="FFC0D4FD"/>
      <color rgb="FFD6E3FE"/>
      <color rgb="FFF2B1DC"/>
      <color rgb="FFCCFF99"/>
      <color rgb="FFFFCC99"/>
      <color rgb="FFA4A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Kokonaistulos</a:t>
            </a:r>
          </a:p>
        </c:rich>
      </c:tx>
      <c:layout>
        <c:manualLayout>
          <c:xMode val="edge"/>
          <c:yMode val="edge"/>
          <c:x val="0.44186876640419948"/>
          <c:y val="3.8461538461538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4111667859699354E-2"/>
          <c:y val="0.26095245305875225"/>
          <c:w val="0.94435433070866137"/>
          <c:h val="0.605770745003028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KYSYMYKSET!$AP$48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5-44DD-9913-84C4ADC5A27F}"/>
            </c:ext>
          </c:extLst>
        </c:ser>
        <c:ser>
          <c:idx val="1"/>
          <c:order val="1"/>
          <c:spPr>
            <a:solidFill>
              <a:schemeClr val="accent1">
                <a:alpha val="24000"/>
              </a:schemeClr>
            </a:solidFill>
            <a:ln>
              <a:noFill/>
            </a:ln>
            <a:effectLst/>
          </c:spPr>
          <c:invertIfNegative val="0"/>
          <c:val>
            <c:numRef>
              <c:f>KYSYMYKSET!$AP$50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B5-44DD-9913-84C4ADC5A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122100816"/>
        <c:axId val="1122101144"/>
      </c:barChart>
      <c:catAx>
        <c:axId val="1122100816"/>
        <c:scaling>
          <c:orientation val="minMax"/>
        </c:scaling>
        <c:delete val="1"/>
        <c:axPos val="l"/>
        <c:majorTickMark val="none"/>
        <c:minorTickMark val="none"/>
        <c:tickLblPos val="nextTo"/>
        <c:crossAx val="1122101144"/>
        <c:crosses val="autoZero"/>
        <c:auto val="1"/>
        <c:lblAlgn val="ctr"/>
        <c:lblOffset val="100"/>
        <c:noMultiLvlLbl val="0"/>
      </c:catAx>
      <c:valAx>
        <c:axId val="1122101144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112210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AE$9" lockText="1" noThreeD="1"/>
</file>

<file path=xl/ctrlProps/ctrlProp10.xml><?xml version="1.0" encoding="utf-8"?>
<formControlPr xmlns="http://schemas.microsoft.com/office/spreadsheetml/2009/9/main" objectType="CheckBox" fmlaLink="$AE$18" lockText="1" noThreeD="1"/>
</file>

<file path=xl/ctrlProps/ctrlProp11.xml><?xml version="1.0" encoding="utf-8"?>
<formControlPr xmlns="http://schemas.microsoft.com/office/spreadsheetml/2009/9/main" objectType="CheckBox" fmlaLink="$AE$19" lockText="1" noThreeD="1"/>
</file>

<file path=xl/ctrlProps/ctrlProp12.xml><?xml version="1.0" encoding="utf-8"?>
<formControlPr xmlns="http://schemas.microsoft.com/office/spreadsheetml/2009/9/main" objectType="CheckBox" fmlaLink="$AE$21" lockText="1" noThreeD="1"/>
</file>

<file path=xl/ctrlProps/ctrlProp13.xml><?xml version="1.0" encoding="utf-8"?>
<formControlPr xmlns="http://schemas.microsoft.com/office/spreadsheetml/2009/9/main" objectType="CheckBox" fmlaLink="$AE$22" lockText="1" noThreeD="1"/>
</file>

<file path=xl/ctrlProps/ctrlProp14.xml><?xml version="1.0" encoding="utf-8"?>
<formControlPr xmlns="http://schemas.microsoft.com/office/spreadsheetml/2009/9/main" objectType="CheckBox" fmlaLink="$AE$23" lockText="1" noThreeD="1"/>
</file>

<file path=xl/ctrlProps/ctrlProp15.xml><?xml version="1.0" encoding="utf-8"?>
<formControlPr xmlns="http://schemas.microsoft.com/office/spreadsheetml/2009/9/main" objectType="CheckBox" fmlaLink="$AE$24" lockText="1" noThreeD="1"/>
</file>

<file path=xl/ctrlProps/ctrlProp16.xml><?xml version="1.0" encoding="utf-8"?>
<formControlPr xmlns="http://schemas.microsoft.com/office/spreadsheetml/2009/9/main" objectType="CheckBox" fmlaLink="$AE$26" lockText="1" noThreeD="1"/>
</file>

<file path=xl/ctrlProps/ctrlProp17.xml><?xml version="1.0" encoding="utf-8"?>
<formControlPr xmlns="http://schemas.microsoft.com/office/spreadsheetml/2009/9/main" objectType="CheckBox" fmlaLink="$AE$27" lockText="1" noThreeD="1"/>
</file>

<file path=xl/ctrlProps/ctrlProp18.xml><?xml version="1.0" encoding="utf-8"?>
<formControlPr xmlns="http://schemas.microsoft.com/office/spreadsheetml/2009/9/main" objectType="CheckBox" fmlaLink="$AE$28" lockText="1" noThreeD="1"/>
</file>

<file path=xl/ctrlProps/ctrlProp19.xml><?xml version="1.0" encoding="utf-8"?>
<formControlPr xmlns="http://schemas.microsoft.com/office/spreadsheetml/2009/9/main" objectType="CheckBox" fmlaLink="$AE$29" lockText="1" noThreeD="1"/>
</file>

<file path=xl/ctrlProps/ctrlProp2.xml><?xml version="1.0" encoding="utf-8"?>
<formControlPr xmlns="http://schemas.microsoft.com/office/spreadsheetml/2009/9/main" objectType="CheckBox" fmlaLink="$AE$10" lockText="1" noThreeD="1"/>
</file>

<file path=xl/ctrlProps/ctrlProp20.xml><?xml version="1.0" encoding="utf-8"?>
<formControlPr xmlns="http://schemas.microsoft.com/office/spreadsheetml/2009/9/main" objectType="CheckBox" fmlaLink="$AE$30" lockText="1" noThreeD="1"/>
</file>

<file path=xl/ctrlProps/ctrlProp21.xml><?xml version="1.0" encoding="utf-8"?>
<formControlPr xmlns="http://schemas.microsoft.com/office/spreadsheetml/2009/9/main" objectType="CheckBox" fmlaLink="$AE$31" lockText="1" noThreeD="1"/>
</file>

<file path=xl/ctrlProps/ctrlProp22.xml><?xml version="1.0" encoding="utf-8"?>
<formControlPr xmlns="http://schemas.microsoft.com/office/spreadsheetml/2009/9/main" objectType="CheckBox" fmlaLink="$AE$37" lockText="1" noThreeD="1"/>
</file>

<file path=xl/ctrlProps/ctrlProp23.xml><?xml version="1.0" encoding="utf-8"?>
<formControlPr xmlns="http://schemas.microsoft.com/office/spreadsheetml/2009/9/main" objectType="CheckBox" fmlaLink="$AE$39" lockText="1" noThreeD="1"/>
</file>

<file path=xl/ctrlProps/ctrlProp24.xml><?xml version="1.0" encoding="utf-8"?>
<formControlPr xmlns="http://schemas.microsoft.com/office/spreadsheetml/2009/9/main" objectType="CheckBox" fmlaLink="$AE$41" lockText="1" noThreeD="1"/>
</file>

<file path=xl/ctrlProps/ctrlProp25.xml><?xml version="1.0" encoding="utf-8"?>
<formControlPr xmlns="http://schemas.microsoft.com/office/spreadsheetml/2009/9/main" objectType="CheckBox" fmlaLink="$AE$42" lockText="1" noThreeD="1"/>
</file>

<file path=xl/ctrlProps/ctrlProp26.xml><?xml version="1.0" encoding="utf-8"?>
<formControlPr xmlns="http://schemas.microsoft.com/office/spreadsheetml/2009/9/main" objectType="CheckBox" fmlaLink="$AE$43" lockText="1" noThreeD="1"/>
</file>

<file path=xl/ctrlProps/ctrlProp27.xml><?xml version="1.0" encoding="utf-8"?>
<formControlPr xmlns="http://schemas.microsoft.com/office/spreadsheetml/2009/9/main" objectType="CheckBox" fmlaLink="$AE$44" lockText="1" noThreeD="1"/>
</file>

<file path=xl/ctrlProps/ctrlProp28.xml><?xml version="1.0" encoding="utf-8"?>
<formControlPr xmlns="http://schemas.microsoft.com/office/spreadsheetml/2009/9/main" objectType="CheckBox" fmlaLink="$AE$45" lockText="1" noThreeD="1"/>
</file>

<file path=xl/ctrlProps/ctrlProp29.xml><?xml version="1.0" encoding="utf-8"?>
<formControlPr xmlns="http://schemas.microsoft.com/office/spreadsheetml/2009/9/main" objectType="CheckBox" fmlaLink="$AE$46" lockText="1" noThreeD="1"/>
</file>

<file path=xl/ctrlProps/ctrlProp3.xml><?xml version="1.0" encoding="utf-8"?>
<formControlPr xmlns="http://schemas.microsoft.com/office/spreadsheetml/2009/9/main" objectType="CheckBox" fmlaLink="$AE$11" lockText="1" noThreeD="1"/>
</file>

<file path=xl/ctrlProps/ctrlProp30.xml><?xml version="1.0" encoding="utf-8"?>
<formControlPr xmlns="http://schemas.microsoft.com/office/spreadsheetml/2009/9/main" objectType="CheckBox" fmlaLink="$AE$47" lockText="1" noThreeD="1"/>
</file>

<file path=xl/ctrlProps/ctrlProp31.xml><?xml version="1.0" encoding="utf-8"?>
<formControlPr xmlns="http://schemas.microsoft.com/office/spreadsheetml/2009/9/main" objectType="CheckBox" fmlaLink="$AE$34" lockText="1" noThreeD="1"/>
</file>

<file path=xl/ctrlProps/ctrlProp32.xml><?xml version="1.0" encoding="utf-8"?>
<formControlPr xmlns="http://schemas.microsoft.com/office/spreadsheetml/2009/9/main" objectType="CheckBox" fmlaLink="$AE$35" lockText="1" noThreeD="1"/>
</file>

<file path=xl/ctrlProps/ctrlProp33.xml><?xml version="1.0" encoding="utf-8"?>
<formControlPr xmlns="http://schemas.microsoft.com/office/spreadsheetml/2009/9/main" objectType="CheckBox" fmlaLink="$AE$36" lockText="1" noThreeD="1"/>
</file>

<file path=xl/ctrlProps/ctrlProp34.xml><?xml version="1.0" encoding="utf-8"?>
<formControlPr xmlns="http://schemas.microsoft.com/office/spreadsheetml/2009/9/main" objectType="CheckBox" fmlaLink="$AE$33" lockText="1" noThreeD="1"/>
</file>

<file path=xl/ctrlProps/ctrlProp35.xml><?xml version="1.0" encoding="utf-8"?>
<formControlPr xmlns="http://schemas.microsoft.com/office/spreadsheetml/2009/9/main" objectType="CheckBox" fmlaLink="$AE$37" lockText="1" noThreeD="1"/>
</file>

<file path=xl/ctrlProps/ctrlProp36.xml><?xml version="1.0" encoding="utf-8"?>
<formControlPr xmlns="http://schemas.microsoft.com/office/spreadsheetml/2009/9/main" objectType="CheckBox" fmlaLink="$AE$38" lockText="1" noThreeD="1"/>
</file>

<file path=xl/ctrlProps/ctrlProp37.xml><?xml version="1.0" encoding="utf-8"?>
<formControlPr xmlns="http://schemas.microsoft.com/office/spreadsheetml/2009/9/main" objectType="CheckBox" fmlaLink="$AE$32" lockText="1" noThreeD="1"/>
</file>

<file path=xl/ctrlProps/ctrlProp38.xml><?xml version="1.0" encoding="utf-8"?>
<formControlPr xmlns="http://schemas.microsoft.com/office/spreadsheetml/2009/9/main" objectType="CheckBox" fmlaLink="$AE$40" lockText="1" noThreeD="1"/>
</file>

<file path=xl/ctrlProps/ctrlProp39.xml><?xml version="1.0" encoding="utf-8"?>
<formControlPr xmlns="http://schemas.microsoft.com/office/spreadsheetml/2009/9/main" objectType="CheckBox" fmlaLink="$AE$25" lockText="1" noThreeD="1"/>
</file>

<file path=xl/ctrlProps/ctrlProp4.xml><?xml version="1.0" encoding="utf-8"?>
<formControlPr xmlns="http://schemas.microsoft.com/office/spreadsheetml/2009/9/main" objectType="CheckBox" fmlaLink="$AE$12" lockText="1" noThreeD="1"/>
</file>

<file path=xl/ctrlProps/ctrlProp40.xml><?xml version="1.0" encoding="utf-8"?>
<formControlPr xmlns="http://schemas.microsoft.com/office/spreadsheetml/2009/9/main" objectType="CheckBox" fmlaLink="$AE$20" lockText="1" noThreeD="1"/>
</file>

<file path=xl/ctrlProps/ctrlProp5.xml><?xml version="1.0" encoding="utf-8"?>
<formControlPr xmlns="http://schemas.microsoft.com/office/spreadsheetml/2009/9/main" objectType="CheckBox" fmlaLink="$AE$13" lockText="1" noThreeD="1"/>
</file>

<file path=xl/ctrlProps/ctrlProp6.xml><?xml version="1.0" encoding="utf-8"?>
<formControlPr xmlns="http://schemas.microsoft.com/office/spreadsheetml/2009/9/main" objectType="CheckBox" fmlaLink="$AE$14" lockText="1" noThreeD="1"/>
</file>

<file path=xl/ctrlProps/ctrlProp7.xml><?xml version="1.0" encoding="utf-8"?>
<formControlPr xmlns="http://schemas.microsoft.com/office/spreadsheetml/2009/9/main" objectType="CheckBox" fmlaLink="$AE$15" lockText="1" noThreeD="1"/>
</file>

<file path=xl/ctrlProps/ctrlProp8.xml><?xml version="1.0" encoding="utf-8"?>
<formControlPr xmlns="http://schemas.microsoft.com/office/spreadsheetml/2009/9/main" objectType="CheckBox" fmlaLink="$AE$16" lockText="1" noThreeD="1"/>
</file>

<file path=xl/ctrlProps/ctrlProp9.xml><?xml version="1.0" encoding="utf-8"?>
<formControlPr xmlns="http://schemas.microsoft.com/office/spreadsheetml/2009/9/main" objectType="CheckBox" fmlaLink="$AE$1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7621</xdr:colOff>
      <xdr:row>26</xdr:row>
      <xdr:rowOff>50007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AEE8B9-3787-440F-9CC8-EFFA261B5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542020" cy="4804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175260</xdr:rowOff>
        </xdr:from>
        <xdr:to>
          <xdr:col>7</xdr:col>
          <xdr:colOff>388620</xdr:colOff>
          <xdr:row>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163286</xdr:colOff>
      <xdr:row>0</xdr:row>
      <xdr:rowOff>174173</xdr:rowOff>
    </xdr:from>
    <xdr:to>
      <xdr:col>16</xdr:col>
      <xdr:colOff>514829</xdr:colOff>
      <xdr:row>6</xdr:row>
      <xdr:rowOff>2964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174173"/>
          <a:ext cx="2833486" cy="939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8</xdr:row>
          <xdr:rowOff>175260</xdr:rowOff>
        </xdr:from>
        <xdr:to>
          <xdr:col>7</xdr:col>
          <xdr:colOff>388620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9</xdr:row>
          <xdr:rowOff>175260</xdr:rowOff>
        </xdr:from>
        <xdr:to>
          <xdr:col>7</xdr:col>
          <xdr:colOff>388620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10</xdr:row>
          <xdr:rowOff>175260</xdr:rowOff>
        </xdr:from>
        <xdr:to>
          <xdr:col>7</xdr:col>
          <xdr:colOff>388620</xdr:colOff>
          <xdr:row>12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11</xdr:row>
          <xdr:rowOff>175260</xdr:rowOff>
        </xdr:from>
        <xdr:to>
          <xdr:col>7</xdr:col>
          <xdr:colOff>388620</xdr:colOff>
          <xdr:row>13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12</xdr:row>
          <xdr:rowOff>175260</xdr:rowOff>
        </xdr:from>
        <xdr:to>
          <xdr:col>7</xdr:col>
          <xdr:colOff>388620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13</xdr:row>
          <xdr:rowOff>175260</xdr:rowOff>
        </xdr:from>
        <xdr:to>
          <xdr:col>7</xdr:col>
          <xdr:colOff>388620</xdr:colOff>
          <xdr:row>15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14</xdr:row>
          <xdr:rowOff>175260</xdr:rowOff>
        </xdr:from>
        <xdr:to>
          <xdr:col>7</xdr:col>
          <xdr:colOff>388620</xdr:colOff>
          <xdr:row>15</xdr:row>
          <xdr:rowOff>182880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16</xdr:row>
          <xdr:rowOff>0</xdr:rowOff>
        </xdr:from>
        <xdr:to>
          <xdr:col>7</xdr:col>
          <xdr:colOff>388620</xdr:colOff>
          <xdr:row>16</xdr:row>
          <xdr:rowOff>182880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16</xdr:row>
          <xdr:rowOff>175260</xdr:rowOff>
        </xdr:from>
        <xdr:to>
          <xdr:col>7</xdr:col>
          <xdr:colOff>388620</xdr:colOff>
          <xdr:row>17</xdr:row>
          <xdr:rowOff>160020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17</xdr:row>
          <xdr:rowOff>175260</xdr:rowOff>
        </xdr:from>
        <xdr:to>
          <xdr:col>7</xdr:col>
          <xdr:colOff>388620</xdr:colOff>
          <xdr:row>19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19</xdr:row>
          <xdr:rowOff>175260</xdr:rowOff>
        </xdr:from>
        <xdr:to>
          <xdr:col>7</xdr:col>
          <xdr:colOff>388620</xdr:colOff>
          <xdr:row>21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20</xdr:row>
          <xdr:rowOff>175260</xdr:rowOff>
        </xdr:from>
        <xdr:to>
          <xdr:col>7</xdr:col>
          <xdr:colOff>388620</xdr:colOff>
          <xdr:row>21</xdr:row>
          <xdr:rowOff>160020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21</xdr:row>
          <xdr:rowOff>175260</xdr:rowOff>
        </xdr:from>
        <xdr:to>
          <xdr:col>7</xdr:col>
          <xdr:colOff>388620</xdr:colOff>
          <xdr:row>23</xdr:row>
          <xdr:rowOff>7620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22</xdr:row>
          <xdr:rowOff>175260</xdr:rowOff>
        </xdr:from>
        <xdr:to>
          <xdr:col>7</xdr:col>
          <xdr:colOff>388620</xdr:colOff>
          <xdr:row>24</xdr:row>
          <xdr:rowOff>7620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24</xdr:row>
          <xdr:rowOff>175260</xdr:rowOff>
        </xdr:from>
        <xdr:to>
          <xdr:col>7</xdr:col>
          <xdr:colOff>388620</xdr:colOff>
          <xdr:row>26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25</xdr:row>
          <xdr:rowOff>175260</xdr:rowOff>
        </xdr:from>
        <xdr:to>
          <xdr:col>7</xdr:col>
          <xdr:colOff>388620</xdr:colOff>
          <xdr:row>27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26</xdr:row>
          <xdr:rowOff>175260</xdr:rowOff>
        </xdr:from>
        <xdr:to>
          <xdr:col>7</xdr:col>
          <xdr:colOff>388620</xdr:colOff>
          <xdr:row>28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27</xdr:row>
          <xdr:rowOff>175260</xdr:rowOff>
        </xdr:from>
        <xdr:to>
          <xdr:col>7</xdr:col>
          <xdr:colOff>388620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28</xdr:row>
          <xdr:rowOff>175260</xdr:rowOff>
        </xdr:from>
        <xdr:to>
          <xdr:col>7</xdr:col>
          <xdr:colOff>388620</xdr:colOff>
          <xdr:row>30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29</xdr:row>
          <xdr:rowOff>175260</xdr:rowOff>
        </xdr:from>
        <xdr:to>
          <xdr:col>7</xdr:col>
          <xdr:colOff>388620</xdr:colOff>
          <xdr:row>31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36</xdr:row>
          <xdr:rowOff>175260</xdr:rowOff>
        </xdr:from>
        <xdr:to>
          <xdr:col>7</xdr:col>
          <xdr:colOff>388620</xdr:colOff>
          <xdr:row>38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37</xdr:row>
          <xdr:rowOff>175260</xdr:rowOff>
        </xdr:from>
        <xdr:to>
          <xdr:col>7</xdr:col>
          <xdr:colOff>388620</xdr:colOff>
          <xdr:row>39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39</xdr:row>
          <xdr:rowOff>175260</xdr:rowOff>
        </xdr:from>
        <xdr:to>
          <xdr:col>7</xdr:col>
          <xdr:colOff>388620</xdr:colOff>
          <xdr:row>41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40</xdr:row>
          <xdr:rowOff>175260</xdr:rowOff>
        </xdr:from>
        <xdr:to>
          <xdr:col>7</xdr:col>
          <xdr:colOff>388620</xdr:colOff>
          <xdr:row>42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175260</xdr:rowOff>
        </xdr:from>
        <xdr:to>
          <xdr:col>7</xdr:col>
          <xdr:colOff>388620</xdr:colOff>
          <xdr:row>43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42</xdr:row>
          <xdr:rowOff>175260</xdr:rowOff>
        </xdr:from>
        <xdr:to>
          <xdr:col>7</xdr:col>
          <xdr:colOff>388620</xdr:colOff>
          <xdr:row>44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43</xdr:row>
          <xdr:rowOff>175260</xdr:rowOff>
        </xdr:from>
        <xdr:to>
          <xdr:col>7</xdr:col>
          <xdr:colOff>388620</xdr:colOff>
          <xdr:row>45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44</xdr:row>
          <xdr:rowOff>175260</xdr:rowOff>
        </xdr:from>
        <xdr:to>
          <xdr:col>7</xdr:col>
          <xdr:colOff>388620</xdr:colOff>
          <xdr:row>46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45</xdr:row>
          <xdr:rowOff>175260</xdr:rowOff>
        </xdr:from>
        <xdr:to>
          <xdr:col>7</xdr:col>
          <xdr:colOff>388620</xdr:colOff>
          <xdr:row>46</xdr:row>
          <xdr:rowOff>182880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32</xdr:row>
          <xdr:rowOff>175260</xdr:rowOff>
        </xdr:from>
        <xdr:to>
          <xdr:col>7</xdr:col>
          <xdr:colOff>388620</xdr:colOff>
          <xdr:row>34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33</xdr:row>
          <xdr:rowOff>175260</xdr:rowOff>
        </xdr:from>
        <xdr:to>
          <xdr:col>7</xdr:col>
          <xdr:colOff>388620</xdr:colOff>
          <xdr:row>35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34</xdr:row>
          <xdr:rowOff>175260</xdr:rowOff>
        </xdr:from>
        <xdr:to>
          <xdr:col>7</xdr:col>
          <xdr:colOff>388620</xdr:colOff>
          <xdr:row>36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31</xdr:row>
          <xdr:rowOff>175260</xdr:rowOff>
        </xdr:from>
        <xdr:to>
          <xdr:col>7</xdr:col>
          <xdr:colOff>388620</xdr:colOff>
          <xdr:row>33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35</xdr:row>
          <xdr:rowOff>175260</xdr:rowOff>
        </xdr:from>
        <xdr:to>
          <xdr:col>7</xdr:col>
          <xdr:colOff>388620</xdr:colOff>
          <xdr:row>37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36</xdr:row>
          <xdr:rowOff>175260</xdr:rowOff>
        </xdr:from>
        <xdr:to>
          <xdr:col>7</xdr:col>
          <xdr:colOff>388620</xdr:colOff>
          <xdr:row>38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30</xdr:row>
          <xdr:rowOff>175260</xdr:rowOff>
        </xdr:from>
        <xdr:to>
          <xdr:col>7</xdr:col>
          <xdr:colOff>388620</xdr:colOff>
          <xdr:row>32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38</xdr:row>
          <xdr:rowOff>175260</xdr:rowOff>
        </xdr:from>
        <xdr:to>
          <xdr:col>7</xdr:col>
          <xdr:colOff>388620</xdr:colOff>
          <xdr:row>40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23</xdr:row>
          <xdr:rowOff>175260</xdr:rowOff>
        </xdr:from>
        <xdr:to>
          <xdr:col>7</xdr:col>
          <xdr:colOff>388620</xdr:colOff>
          <xdr:row>25</xdr:row>
          <xdr:rowOff>7620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18</xdr:row>
          <xdr:rowOff>175260</xdr:rowOff>
        </xdr:from>
        <xdr:to>
          <xdr:col>7</xdr:col>
          <xdr:colOff>388620</xdr:colOff>
          <xdr:row>19</xdr:row>
          <xdr:rowOff>182880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546100</xdr:colOff>
      <xdr:row>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24130</xdr:colOff>
      <xdr:row>2</xdr:row>
      <xdr:rowOff>125730</xdr:rowOff>
    </xdr:from>
    <xdr:to>
      <xdr:col>7</xdr:col>
      <xdr:colOff>114300</xdr:colOff>
      <xdr:row>3</xdr:row>
      <xdr:rowOff>152400</xdr:rowOff>
    </xdr:to>
    <xdr:sp macro="" textlink="KYSYMYKSET!AP48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32380" y="455930"/>
          <a:ext cx="1036320" cy="191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BD861DD-7325-423A-B736-97D0F12FD540}" type="TxLink">
            <a:rPr lang="en-US" sz="1600" b="1" i="0" u="none" strike="noStrike">
              <a:solidFill>
                <a:schemeClr val="tx1"/>
              </a:solidFill>
              <a:latin typeface="Calibri"/>
              <a:cs typeface="Calibri"/>
            </a:rPr>
            <a:pPr algn="ctr"/>
            <a:t>0 %</a:t>
          </a:fld>
          <a:endParaRPr lang="fi-FI" sz="3200" b="1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s://www.stat.fi/til/vaenn/2004/vaenn_2004_2004-09-20_tau_002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8EE5-E527-4433-BDBB-721EACC47CD6}">
  <sheetPr>
    <pageSetUpPr autoPageBreaks="0"/>
  </sheetPr>
  <dimension ref="A1"/>
  <sheetViews>
    <sheetView tabSelected="1" workbookViewId="0">
      <selection activeCell="M13" sqref="M13"/>
    </sheetView>
  </sheetViews>
  <sheetFormatPr defaultColWidth="8.88671875" defaultRowHeight="14.4" x14ac:dyDescent="0.3"/>
  <cols>
    <col min="1" max="16384" width="8.88671875" style="19"/>
  </cols>
  <sheetData/>
  <sheetProtection algorithmName="SHA-512" hashValue="3vJ+19siDCv8w0BgEPV4UPe+0leAVvryzCxIWLl9pc86vYiQ/2YOeh1cE8gMxA6GaQqt0z3Y6GCJEWyneKZdgQ==" saltValue="krghlC6wjUChpKhXYR/TQ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C4CF-9E9D-444A-9CF1-2DDFE16DE648}">
  <sheetPr codeName="Sheet1">
    <pageSetUpPr autoPageBreaks="0"/>
  </sheetPr>
  <dimension ref="A1:AU56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R13" sqref="R13"/>
    </sheetView>
  </sheetViews>
  <sheetFormatPr defaultColWidth="8.88671875" defaultRowHeight="14.4" x14ac:dyDescent="0.3"/>
  <cols>
    <col min="1" max="2" width="37" style="1" customWidth="1"/>
    <col min="3" max="6" width="18" style="1" customWidth="1"/>
    <col min="7" max="7" width="18.5546875" style="1" customWidth="1"/>
    <col min="8" max="8" width="8.44140625" style="1" customWidth="1"/>
    <col min="9" max="12" width="8.88671875" style="1"/>
    <col min="13" max="13" width="33" style="1" customWidth="1"/>
    <col min="14" max="14" width="18.33203125" style="1" customWidth="1"/>
    <col min="15" max="15" width="8.88671875" style="1"/>
    <col min="16" max="17" width="8.88671875" style="5"/>
    <col min="18" max="24" width="8.88671875" style="5" customWidth="1"/>
    <col min="25" max="25" width="8.88671875" style="5"/>
    <col min="26" max="26" width="8.88671875" style="6"/>
    <col min="27" max="27" width="18.6640625" style="6" customWidth="1"/>
    <col min="28" max="28" width="8.88671875" style="7" customWidth="1"/>
    <col min="29" max="29" width="5.5546875" style="11" hidden="1" customWidth="1"/>
    <col min="30" max="30" width="21" style="27" hidden="1" customWidth="1"/>
    <col min="31" max="31" width="14.44140625" style="28" hidden="1" customWidth="1"/>
    <col min="32" max="32" width="4.88671875" style="27" hidden="1" customWidth="1"/>
    <col min="33" max="34" width="124.6640625" style="27" hidden="1" customWidth="1"/>
    <col min="35" max="35" width="165.5546875" style="29" hidden="1" customWidth="1"/>
    <col min="36" max="36" width="159.33203125" style="27" hidden="1" customWidth="1"/>
    <col min="37" max="38" width="5.6640625" style="27" hidden="1" customWidth="1"/>
    <col min="39" max="39" width="13.88671875" style="27" hidden="1" customWidth="1"/>
    <col min="40" max="40" width="11.6640625" style="11" hidden="1" customWidth="1"/>
    <col min="41" max="41" width="9.6640625" style="403" bestFit="1" customWidth="1"/>
    <col min="42" max="42" width="9.6640625" style="11" bestFit="1" customWidth="1"/>
    <col min="43" max="43" width="4.5546875" style="11" customWidth="1"/>
    <col min="44" max="44" width="8.6640625" style="11" customWidth="1"/>
    <col min="45" max="45" width="8.88671875" style="11"/>
    <col min="46" max="46" width="8.88671875" style="12"/>
    <col min="47" max="47" width="8.88671875" style="2"/>
    <col min="48" max="16384" width="8.88671875" style="1"/>
  </cols>
  <sheetData>
    <row r="1" spans="1:47" ht="14.4" customHeight="1" thickBot="1" x14ac:dyDescent="0.35">
      <c r="A1" s="106" t="s">
        <v>133</v>
      </c>
      <c r="B1" s="124" t="s">
        <v>138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8"/>
      <c r="O1" s="129"/>
      <c r="P1" s="129"/>
      <c r="Q1" s="130"/>
      <c r="R1" s="9"/>
    </row>
    <row r="2" spans="1:47" ht="14.4" customHeight="1" thickBot="1" x14ac:dyDescent="0.35">
      <c r="A2" s="114"/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4"/>
      <c r="O2" s="125"/>
      <c r="P2" s="125"/>
      <c r="Q2" s="131"/>
      <c r="R2" s="9"/>
      <c r="AH2" s="30"/>
    </row>
    <row r="3" spans="1:47" ht="14.4" customHeight="1" thickBot="1" x14ac:dyDescent="0.35">
      <c r="A3" s="107" t="s">
        <v>142</v>
      </c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4"/>
      <c r="O3" s="125"/>
      <c r="P3" s="125"/>
      <c r="Q3" s="131"/>
      <c r="R3" s="9"/>
    </row>
    <row r="4" spans="1:47" ht="14.4" customHeight="1" thickBot="1" x14ac:dyDescent="0.35">
      <c r="A4" s="115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4"/>
      <c r="O4" s="125"/>
      <c r="P4" s="125"/>
      <c r="Q4" s="131"/>
      <c r="R4" s="9"/>
    </row>
    <row r="5" spans="1:47" ht="14.4" customHeight="1" thickBot="1" x14ac:dyDescent="0.35">
      <c r="A5" s="107" t="s">
        <v>136</v>
      </c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31"/>
      <c r="R5" s="9"/>
    </row>
    <row r="6" spans="1:47" ht="14.4" customHeight="1" x14ac:dyDescent="0.3">
      <c r="A6" s="133"/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4"/>
      <c r="O6" s="125"/>
      <c r="P6" s="125"/>
      <c r="Q6" s="131"/>
      <c r="R6" s="9"/>
      <c r="AU6" s="3"/>
    </row>
    <row r="7" spans="1:47" ht="16.2" customHeight="1" thickBot="1" x14ac:dyDescent="0.35">
      <c r="A7" s="134"/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6"/>
      <c r="O7" s="127"/>
      <c r="P7" s="127"/>
      <c r="Q7" s="132"/>
      <c r="R7" s="9"/>
      <c r="AD7" s="98" t="s">
        <v>147</v>
      </c>
      <c r="AE7" s="98"/>
      <c r="AF7" s="98"/>
      <c r="AG7" s="98"/>
      <c r="AH7" s="98"/>
      <c r="AI7" s="98"/>
      <c r="AJ7" s="98"/>
      <c r="AK7" s="98"/>
      <c r="AL7" s="98"/>
      <c r="AM7" s="98"/>
      <c r="AN7" s="99"/>
      <c r="AO7" s="404"/>
      <c r="AP7" s="99"/>
      <c r="AQ7" s="99"/>
      <c r="AR7" s="99"/>
      <c r="AU7" s="3"/>
    </row>
    <row r="8" spans="1:47" ht="14.4" customHeight="1" thickBot="1" x14ac:dyDescent="0.35">
      <c r="A8" s="18" t="s">
        <v>0</v>
      </c>
      <c r="B8" s="183" t="s">
        <v>1</v>
      </c>
      <c r="C8" s="183"/>
      <c r="D8" s="183"/>
      <c r="E8" s="183"/>
      <c r="F8" s="183"/>
      <c r="G8" s="184"/>
      <c r="H8" s="106" t="s">
        <v>2</v>
      </c>
      <c r="I8" s="180" t="s">
        <v>28</v>
      </c>
      <c r="J8" s="181"/>
      <c r="K8" s="181"/>
      <c r="L8" s="181"/>
      <c r="M8" s="182"/>
      <c r="N8" s="204" t="s">
        <v>135</v>
      </c>
      <c r="O8" s="205"/>
      <c r="P8" s="205"/>
      <c r="Q8" s="206"/>
      <c r="R8" s="9"/>
      <c r="AC8" s="31"/>
      <c r="AD8" s="32" t="s">
        <v>3</v>
      </c>
      <c r="AE8" s="32" t="s">
        <v>4</v>
      </c>
      <c r="AF8" s="33" t="s">
        <v>5</v>
      </c>
      <c r="AG8" s="33" t="s">
        <v>6</v>
      </c>
      <c r="AH8" s="34" t="s">
        <v>51</v>
      </c>
      <c r="AI8" s="34" t="s">
        <v>19</v>
      </c>
      <c r="AJ8" s="34" t="s">
        <v>52</v>
      </c>
      <c r="AK8" s="32" t="s">
        <v>7</v>
      </c>
      <c r="AL8" s="32" t="s">
        <v>8</v>
      </c>
      <c r="AM8" s="34" t="s">
        <v>9</v>
      </c>
      <c r="AN8" s="185"/>
      <c r="AO8" s="186"/>
      <c r="AP8" s="186"/>
      <c r="AQ8" s="186"/>
      <c r="AR8" s="186"/>
      <c r="AU8" s="3"/>
    </row>
    <row r="9" spans="1:47" ht="14.4" customHeight="1" x14ac:dyDescent="0.3">
      <c r="A9" s="164" t="s">
        <v>20</v>
      </c>
      <c r="B9" s="195" t="s">
        <v>93</v>
      </c>
      <c r="C9" s="196"/>
      <c r="D9" s="196"/>
      <c r="E9" s="196"/>
      <c r="F9" s="196"/>
      <c r="G9" s="197"/>
      <c r="H9" s="85"/>
      <c r="I9" s="198" t="s">
        <v>96</v>
      </c>
      <c r="J9" s="198"/>
      <c r="K9" s="198"/>
      <c r="L9" s="198"/>
      <c r="M9" s="199"/>
      <c r="N9" s="207"/>
      <c r="O9" s="208"/>
      <c r="P9" s="208"/>
      <c r="Q9" s="209"/>
      <c r="R9" s="9"/>
      <c r="AC9" s="31"/>
      <c r="AD9" s="40" t="str">
        <f>A9</f>
        <v>Toimintaympäristön tunteminen</v>
      </c>
      <c r="AE9" s="23" t="b">
        <v>0</v>
      </c>
      <c r="AF9" s="26">
        <f t="shared" ref="AF9:AF11" si="0">IF(AE9=TRUE,1,0)</f>
        <v>0</v>
      </c>
      <c r="AG9" s="26" t="s">
        <v>35</v>
      </c>
      <c r="AH9" s="36"/>
      <c r="AI9" s="39" t="s">
        <v>50</v>
      </c>
      <c r="AJ9" s="36"/>
      <c r="AK9" s="35"/>
      <c r="AL9" s="35"/>
      <c r="AM9" s="36"/>
      <c r="AN9" s="37"/>
      <c r="AO9" s="405"/>
      <c r="AP9" s="38"/>
      <c r="AQ9" s="38"/>
      <c r="AR9" s="38"/>
      <c r="AU9" s="3"/>
    </row>
    <row r="10" spans="1:47" ht="14.4" customHeight="1" x14ac:dyDescent="0.3">
      <c r="A10" s="165"/>
      <c r="B10" s="158" t="s">
        <v>95</v>
      </c>
      <c r="C10" s="190"/>
      <c r="D10" s="190"/>
      <c r="E10" s="190"/>
      <c r="F10" s="190"/>
      <c r="G10" s="191"/>
      <c r="H10" s="86"/>
      <c r="I10" s="200"/>
      <c r="J10" s="200"/>
      <c r="K10" s="200"/>
      <c r="L10" s="200"/>
      <c r="M10" s="201"/>
      <c r="N10" s="210"/>
      <c r="O10" s="211"/>
      <c r="P10" s="211"/>
      <c r="Q10" s="212"/>
      <c r="R10" s="9"/>
      <c r="AC10" s="31"/>
      <c r="AD10" s="40"/>
      <c r="AE10" s="23" t="b">
        <v>0</v>
      </c>
      <c r="AF10" s="26">
        <f t="shared" si="0"/>
        <v>0</v>
      </c>
      <c r="AG10" s="26" t="s">
        <v>116</v>
      </c>
      <c r="AH10" s="36"/>
      <c r="AI10" s="95" t="s">
        <v>65</v>
      </c>
      <c r="AJ10" s="36"/>
      <c r="AK10" s="35"/>
      <c r="AL10" s="35"/>
      <c r="AM10" s="36"/>
      <c r="AN10" s="37"/>
      <c r="AO10" s="405"/>
      <c r="AP10" s="38"/>
      <c r="AQ10" s="38"/>
      <c r="AR10" s="38"/>
      <c r="AU10" s="3"/>
    </row>
    <row r="11" spans="1:47" ht="14.4" customHeight="1" x14ac:dyDescent="0.3">
      <c r="A11" s="165"/>
      <c r="B11" s="158" t="s">
        <v>60</v>
      </c>
      <c r="C11" s="159"/>
      <c r="D11" s="159"/>
      <c r="E11" s="159"/>
      <c r="F11" s="159"/>
      <c r="G11" s="160"/>
      <c r="H11" s="86"/>
      <c r="I11" s="200"/>
      <c r="J11" s="200"/>
      <c r="K11" s="200"/>
      <c r="L11" s="200"/>
      <c r="M11" s="201"/>
      <c r="N11" s="210"/>
      <c r="O11" s="211"/>
      <c r="P11" s="211"/>
      <c r="Q11" s="212"/>
      <c r="R11" s="9"/>
      <c r="AC11" s="31"/>
      <c r="AD11" s="40"/>
      <c r="AE11" s="23" t="b">
        <v>0</v>
      </c>
      <c r="AF11" s="26">
        <f t="shared" si="0"/>
        <v>0</v>
      </c>
      <c r="AG11" s="26" t="s">
        <v>137</v>
      </c>
      <c r="AH11" s="36"/>
      <c r="AI11" s="96" t="s">
        <v>61</v>
      </c>
      <c r="AJ11" s="36"/>
      <c r="AK11" s="35"/>
      <c r="AL11" s="35"/>
      <c r="AM11" s="36"/>
      <c r="AN11" s="37"/>
      <c r="AO11" s="405"/>
      <c r="AP11" s="38"/>
      <c r="AQ11" s="38"/>
      <c r="AR11" s="38"/>
      <c r="AU11" s="3"/>
    </row>
    <row r="12" spans="1:47" ht="14.4" customHeight="1" thickBot="1" x14ac:dyDescent="0.35">
      <c r="A12" s="175"/>
      <c r="B12" s="192" t="s">
        <v>94</v>
      </c>
      <c r="C12" s="193"/>
      <c r="D12" s="193"/>
      <c r="E12" s="193"/>
      <c r="F12" s="193"/>
      <c r="G12" s="194"/>
      <c r="H12" s="87"/>
      <c r="I12" s="202"/>
      <c r="J12" s="202"/>
      <c r="K12" s="202"/>
      <c r="L12" s="202"/>
      <c r="M12" s="203"/>
      <c r="N12" s="213"/>
      <c r="O12" s="214"/>
      <c r="P12" s="214"/>
      <c r="Q12" s="215"/>
      <c r="R12" s="9"/>
      <c r="AC12" s="31"/>
      <c r="AD12" s="40"/>
      <c r="AE12" s="24" t="b">
        <v>0</v>
      </c>
      <c r="AF12" s="26">
        <f>IF(AE12=TRUE,1,0)</f>
        <v>0</v>
      </c>
      <c r="AG12" s="26" t="s">
        <v>62</v>
      </c>
      <c r="AH12" s="39" t="str">
        <f>IF(AF9=0,AG9,IF(AF10=0,AG10,IF(AF11=0,AG11,IF(AF12=0,AG12,"Kaikki kunnossa"))))</f>
        <v>VEETI-tietojen säännöllinen kerääminen ja tallentaminen</v>
      </c>
      <c r="AI12" s="95" t="s">
        <v>66</v>
      </c>
      <c r="AJ12" s="39" t="str">
        <f>IF(AF9=0,AI9,IF(AF10=0,AI10,IF(AF11=0,AI11,IF(AF12=0,AI12,"Kaikki kunnossa"))))</f>
        <v>Lue lisää https://www.vvy.fi/ajankohtaista/uutiset/ymparistohallinnon-vesihuollon-tietojarjestelma-veeti/</v>
      </c>
      <c r="AK12" s="40">
        <f>SUM(AF9:AF12)</f>
        <v>0</v>
      </c>
      <c r="AL12" s="40">
        <v>4</v>
      </c>
      <c r="AM12" s="41">
        <f>AK12/AL12</f>
        <v>0</v>
      </c>
      <c r="AN12" s="42"/>
      <c r="AP12" s="43"/>
      <c r="AQ12" s="43"/>
      <c r="AR12" s="43"/>
      <c r="AU12" s="3"/>
    </row>
    <row r="13" spans="1:47" ht="14.4" customHeight="1" x14ac:dyDescent="0.3">
      <c r="A13" s="169" t="s">
        <v>68</v>
      </c>
      <c r="B13" s="187" t="s">
        <v>27</v>
      </c>
      <c r="C13" s="188"/>
      <c r="D13" s="188"/>
      <c r="E13" s="188"/>
      <c r="F13" s="188"/>
      <c r="G13" s="189"/>
      <c r="H13" s="88"/>
      <c r="I13" s="166" t="s">
        <v>97</v>
      </c>
      <c r="J13" s="166"/>
      <c r="K13" s="166"/>
      <c r="L13" s="166"/>
      <c r="M13" s="233"/>
      <c r="N13" s="216"/>
      <c r="O13" s="217"/>
      <c r="P13" s="217"/>
      <c r="Q13" s="218"/>
      <c r="R13" s="9"/>
      <c r="AC13" s="31"/>
      <c r="AD13" s="100" t="str">
        <f>A13</f>
        <v>Omaisuudenhallinnan 
nykytilanne ja tavoitteet</v>
      </c>
      <c r="AE13" s="25" t="b">
        <v>0</v>
      </c>
      <c r="AF13" s="44">
        <f t="shared" ref="AF13:AF19" si="1">IF(AE13=TRUE,1,0)</f>
        <v>0</v>
      </c>
      <c r="AG13" s="44" t="s">
        <v>36</v>
      </c>
      <c r="AH13" s="45"/>
      <c r="AI13" s="45" t="s">
        <v>148</v>
      </c>
      <c r="AJ13" s="45"/>
      <c r="AK13" s="46"/>
      <c r="AL13" s="46"/>
      <c r="AM13" s="47"/>
      <c r="AN13" s="42"/>
      <c r="AP13" s="43"/>
      <c r="AQ13" s="43"/>
      <c r="AR13" s="43"/>
      <c r="AU13" s="3"/>
    </row>
    <row r="14" spans="1:47" ht="14.4" customHeight="1" thickBot="1" x14ac:dyDescent="0.35">
      <c r="A14" s="222"/>
      <c r="B14" s="146" t="s">
        <v>58</v>
      </c>
      <c r="C14" s="147"/>
      <c r="D14" s="147"/>
      <c r="E14" s="147"/>
      <c r="F14" s="147"/>
      <c r="G14" s="148"/>
      <c r="H14" s="89"/>
      <c r="I14" s="167"/>
      <c r="J14" s="167"/>
      <c r="K14" s="167"/>
      <c r="L14" s="167"/>
      <c r="M14" s="234"/>
      <c r="N14" s="219"/>
      <c r="O14" s="220"/>
      <c r="P14" s="220"/>
      <c r="Q14" s="221"/>
      <c r="R14" s="110"/>
      <c r="S14" s="13"/>
      <c r="T14" s="13"/>
      <c r="AC14" s="31"/>
      <c r="AD14" s="100"/>
      <c r="AE14" s="25" t="b">
        <v>0</v>
      </c>
      <c r="AF14" s="44">
        <f t="shared" si="1"/>
        <v>0</v>
      </c>
      <c r="AG14" s="44" t="s">
        <v>37</v>
      </c>
      <c r="AH14" s="45" t="str">
        <f>IF(AF13=0,AG13,IF(AF14=0,AG14,"Kaikki kunnossa"))</f>
        <v>Laitoksen omaisuudenhallintaa kuvaavien tunnuslukujen määritys. Nykytilanteen määritys tunnuslukujen avulla</v>
      </c>
      <c r="AI14" s="45" t="s">
        <v>117</v>
      </c>
      <c r="AJ14" s="45" t="str">
        <f>IF(AF13=0,AI13,IF(AF14=0,AI14,"Kaikki kunnossa"))</f>
        <v>Lue verkosto-omaisuudenhallinnan toteutusoppaan kappale: 3.2 ja 3.3</v>
      </c>
      <c r="AK14" s="46">
        <f>SUM(AF13:AF14)</f>
        <v>0</v>
      </c>
      <c r="AL14" s="46">
        <v>2</v>
      </c>
      <c r="AM14" s="47">
        <f>AK14/AL14</f>
        <v>0</v>
      </c>
      <c r="AN14" s="42"/>
      <c r="AP14" s="43"/>
      <c r="AQ14" s="43"/>
      <c r="AR14" s="43"/>
      <c r="AU14" s="3"/>
    </row>
    <row r="15" spans="1:47" ht="14.4" customHeight="1" x14ac:dyDescent="0.3">
      <c r="A15" s="164" t="s">
        <v>29</v>
      </c>
      <c r="B15" s="239" t="s">
        <v>30</v>
      </c>
      <c r="C15" s="240"/>
      <c r="D15" s="240"/>
      <c r="E15" s="240"/>
      <c r="F15" s="240"/>
      <c r="G15" s="241"/>
      <c r="H15" s="85"/>
      <c r="I15" s="198" t="s">
        <v>98</v>
      </c>
      <c r="J15" s="198"/>
      <c r="K15" s="198"/>
      <c r="L15" s="198"/>
      <c r="M15" s="199"/>
      <c r="N15" s="257"/>
      <c r="O15" s="258"/>
      <c r="P15" s="258"/>
      <c r="Q15" s="259"/>
      <c r="R15" s="9"/>
      <c r="U15" s="9"/>
      <c r="AC15" s="31"/>
      <c r="AD15" s="101" t="str">
        <f>A15</f>
        <v>Omaisuudenhallinnan viestintä</v>
      </c>
      <c r="AE15" s="24" t="b">
        <v>0</v>
      </c>
      <c r="AF15" s="26">
        <f t="shared" si="1"/>
        <v>0</v>
      </c>
      <c r="AG15" s="26" t="s">
        <v>38</v>
      </c>
      <c r="AH15" s="39"/>
      <c r="AI15" s="39" t="s">
        <v>149</v>
      </c>
      <c r="AJ15" s="39"/>
      <c r="AK15" s="40"/>
      <c r="AL15" s="40"/>
      <c r="AM15" s="41"/>
      <c r="AN15" s="42"/>
      <c r="AP15" s="43"/>
      <c r="AQ15" s="43"/>
      <c r="AR15" s="43"/>
      <c r="AU15" s="3"/>
    </row>
    <row r="16" spans="1:47" ht="15" thickBot="1" x14ac:dyDescent="0.35">
      <c r="A16" s="175"/>
      <c r="B16" s="192" t="s">
        <v>131</v>
      </c>
      <c r="C16" s="193"/>
      <c r="D16" s="193"/>
      <c r="E16" s="193"/>
      <c r="F16" s="193"/>
      <c r="G16" s="194"/>
      <c r="H16" s="87"/>
      <c r="I16" s="202"/>
      <c r="J16" s="202"/>
      <c r="K16" s="202"/>
      <c r="L16" s="202"/>
      <c r="M16" s="203"/>
      <c r="N16" s="260"/>
      <c r="O16" s="261"/>
      <c r="P16" s="261"/>
      <c r="Q16" s="262"/>
      <c r="R16" s="9"/>
      <c r="U16" s="9"/>
      <c r="AC16" s="31"/>
      <c r="AD16" s="101"/>
      <c r="AE16" s="24" t="b">
        <v>0</v>
      </c>
      <c r="AF16" s="26">
        <f t="shared" si="1"/>
        <v>0</v>
      </c>
      <c r="AG16" s="26" t="s">
        <v>132</v>
      </c>
      <c r="AH16" s="39" t="str">
        <f>IF(AF15=0,AG15,IF(AF16=0,AG16,"Kaikki kunnossa"))</f>
        <v>Viestintäsuunnitelman laatiminen ja sen noudattaminen laitoksen organisaatiossa</v>
      </c>
      <c r="AI16" s="39" t="s">
        <v>67</v>
      </c>
      <c r="AJ16" s="39" t="str">
        <f>IF(AF15=0,AI15,IF(AF16=0,AI16,"Kaikki kunnossa"))</f>
        <v>Lue toteutusoppaan kappale 3.5, pyydä muilta laitoksilta malleja viestintäsuunnitelmista. Englanninkielinen esimerkki löytyy AWWA:n sivuilta (osoite kappaleen 3.5 lisälukusuosituksissa)</v>
      </c>
      <c r="AK16" s="26">
        <f>SUM(AF15:AF16)</f>
        <v>0</v>
      </c>
      <c r="AL16" s="26">
        <v>2</v>
      </c>
      <c r="AM16" s="41">
        <f>AK16/AL16</f>
        <v>0</v>
      </c>
      <c r="AN16" s="42"/>
      <c r="AP16" s="43"/>
      <c r="AQ16" s="43"/>
      <c r="AR16" s="43"/>
      <c r="AU16" s="3"/>
    </row>
    <row r="17" spans="1:47" ht="15.6" customHeight="1" x14ac:dyDescent="0.3">
      <c r="A17" s="169" t="s">
        <v>47</v>
      </c>
      <c r="B17" s="187" t="s">
        <v>54</v>
      </c>
      <c r="C17" s="188"/>
      <c r="D17" s="188"/>
      <c r="E17" s="188"/>
      <c r="F17" s="188"/>
      <c r="G17" s="269"/>
      <c r="H17" s="92"/>
      <c r="I17" s="167" t="s">
        <v>99</v>
      </c>
      <c r="J17" s="167"/>
      <c r="K17" s="167"/>
      <c r="L17" s="167"/>
      <c r="M17" s="234"/>
      <c r="N17" s="216"/>
      <c r="O17" s="217"/>
      <c r="P17" s="217"/>
      <c r="Q17" s="218"/>
      <c r="R17" s="108"/>
      <c r="S17" s="109"/>
      <c r="U17" s="9"/>
      <c r="AA17" s="5"/>
      <c r="AB17" s="8"/>
      <c r="AC17" s="48"/>
      <c r="AD17" s="100" t="str">
        <f>A17</f>
        <v>Verkoston kartoitus</v>
      </c>
      <c r="AE17" s="25" t="b">
        <v>0</v>
      </c>
      <c r="AF17" s="44">
        <f t="shared" si="1"/>
        <v>0</v>
      </c>
      <c r="AG17" s="44" t="s">
        <v>69</v>
      </c>
      <c r="AH17" s="45"/>
      <c r="AI17" s="97" t="s">
        <v>73</v>
      </c>
      <c r="AJ17" s="45"/>
      <c r="AK17" s="46"/>
      <c r="AL17" s="46"/>
      <c r="AM17" s="47"/>
      <c r="AN17" s="42"/>
      <c r="AP17" s="43"/>
      <c r="AQ17" s="43"/>
      <c r="AR17" s="43"/>
      <c r="AU17" s="3"/>
    </row>
    <row r="18" spans="1:47" ht="14.4" customHeight="1" x14ac:dyDescent="0.3">
      <c r="A18" s="170"/>
      <c r="B18" s="149" t="s">
        <v>134</v>
      </c>
      <c r="C18" s="150"/>
      <c r="D18" s="150"/>
      <c r="E18" s="150"/>
      <c r="F18" s="150"/>
      <c r="G18" s="270"/>
      <c r="H18" s="93"/>
      <c r="I18" s="167"/>
      <c r="J18" s="167"/>
      <c r="K18" s="167"/>
      <c r="L18" s="167"/>
      <c r="M18" s="234"/>
      <c r="N18" s="263"/>
      <c r="O18" s="264"/>
      <c r="P18" s="264"/>
      <c r="Q18" s="265"/>
      <c r="R18" s="9"/>
      <c r="U18" s="9"/>
      <c r="Z18" s="5"/>
      <c r="AA18" s="5"/>
      <c r="AB18" s="8"/>
      <c r="AC18" s="31"/>
      <c r="AD18" s="100"/>
      <c r="AE18" s="25" t="b">
        <v>0</v>
      </c>
      <c r="AF18" s="44">
        <f t="shared" si="1"/>
        <v>0</v>
      </c>
      <c r="AG18" s="44" t="s">
        <v>108</v>
      </c>
      <c r="AH18" s="45"/>
      <c r="AI18" s="45" t="s">
        <v>73</v>
      </c>
      <c r="AJ18" s="45"/>
      <c r="AK18" s="46"/>
      <c r="AL18" s="46"/>
      <c r="AM18" s="44"/>
      <c r="AN18" s="42"/>
      <c r="AP18" s="43"/>
      <c r="AQ18" s="43"/>
      <c r="AR18" s="43"/>
      <c r="AU18" s="3"/>
    </row>
    <row r="19" spans="1:47" ht="14.4" customHeight="1" x14ac:dyDescent="0.3">
      <c r="A19" s="170"/>
      <c r="B19" s="245" t="s">
        <v>55</v>
      </c>
      <c r="C19" s="246"/>
      <c r="D19" s="246"/>
      <c r="E19" s="246"/>
      <c r="F19" s="246"/>
      <c r="G19" s="247"/>
      <c r="H19" s="94"/>
      <c r="I19" s="167"/>
      <c r="J19" s="167"/>
      <c r="K19" s="167"/>
      <c r="L19" s="167"/>
      <c r="M19" s="234"/>
      <c r="N19" s="263"/>
      <c r="O19" s="264"/>
      <c r="P19" s="264"/>
      <c r="Q19" s="265"/>
      <c r="R19" s="9"/>
      <c r="U19" s="9"/>
      <c r="Z19" s="5"/>
      <c r="AA19" s="5"/>
      <c r="AB19" s="8"/>
      <c r="AC19" s="31"/>
      <c r="AD19" s="100"/>
      <c r="AE19" s="25" t="b">
        <v>0</v>
      </c>
      <c r="AF19" s="44">
        <f t="shared" si="1"/>
        <v>0</v>
      </c>
      <c r="AG19" s="44" t="s">
        <v>70</v>
      </c>
      <c r="AH19" s="45"/>
      <c r="AI19" s="45" t="s">
        <v>150</v>
      </c>
      <c r="AJ19" s="45"/>
      <c r="AK19" s="46"/>
      <c r="AL19" s="46"/>
      <c r="AM19" s="44"/>
      <c r="AN19" s="42"/>
      <c r="AP19" s="43"/>
      <c r="AQ19" s="43"/>
      <c r="AR19" s="43"/>
      <c r="AU19" s="3"/>
    </row>
    <row r="20" spans="1:47" ht="15" customHeight="1" thickBot="1" x14ac:dyDescent="0.35">
      <c r="A20" s="171"/>
      <c r="B20" s="271" t="s">
        <v>112</v>
      </c>
      <c r="C20" s="272"/>
      <c r="D20" s="272"/>
      <c r="E20" s="272"/>
      <c r="F20" s="272"/>
      <c r="G20" s="273"/>
      <c r="H20" s="94"/>
      <c r="I20" s="168"/>
      <c r="J20" s="168"/>
      <c r="K20" s="168"/>
      <c r="L20" s="168"/>
      <c r="M20" s="266"/>
      <c r="N20" s="219"/>
      <c r="O20" s="220"/>
      <c r="P20" s="220"/>
      <c r="Q20" s="221"/>
      <c r="R20" s="9"/>
      <c r="U20" s="9"/>
      <c r="Z20" s="5"/>
      <c r="AA20" s="5"/>
      <c r="AB20" s="8"/>
      <c r="AC20" s="31"/>
      <c r="AD20" s="100"/>
      <c r="AE20" s="25" t="b">
        <v>0</v>
      </c>
      <c r="AF20" s="44">
        <f>IF(AE20=TRUE,1,0)</f>
        <v>0</v>
      </c>
      <c r="AG20" s="44" t="s">
        <v>118</v>
      </c>
      <c r="AH20" s="45" t="str">
        <f>IF(AF17=0,AG17,IF(AF18=0,AG18,IF(AF19=0,AG19,IF(AF20=0,AG20,"Kaikki kunnossa"))))</f>
        <v>Paperisten verkostokarttojen digitointi ja uusien mittaustietojen tallentaminen digitaalisessa muodossa</v>
      </c>
      <c r="AI20" s="45" t="s">
        <v>113</v>
      </c>
      <c r="AJ20" s="45" t="str">
        <f>IF(AF17=0,AI17,IF(AF18=0,AI18,IF(AF19=0,AI19,IF(AF20=0,AI20,"Kaikki kunnossa"))))</f>
        <v>Lue verkosto-omaisuudenhallinnan toteutusoppaan kappale: 4.1 ja julkaisu Vesihuoltoverkoston mittaus ja dokumentointi</v>
      </c>
      <c r="AK20" s="46">
        <f>SUM(AF17:AF20)</f>
        <v>0</v>
      </c>
      <c r="AL20" s="46">
        <v>4</v>
      </c>
      <c r="AM20" s="47">
        <f>AK20/AL20</f>
        <v>0</v>
      </c>
      <c r="AN20" s="42"/>
      <c r="AP20" s="43"/>
      <c r="AQ20" s="43"/>
      <c r="AR20" s="43"/>
      <c r="AU20" s="3"/>
    </row>
    <row r="21" spans="1:47" ht="15" customHeight="1" x14ac:dyDescent="0.3">
      <c r="A21" s="172" t="s">
        <v>49</v>
      </c>
      <c r="B21" s="242" t="s">
        <v>102</v>
      </c>
      <c r="C21" s="243"/>
      <c r="D21" s="243"/>
      <c r="E21" s="243"/>
      <c r="F21" s="243"/>
      <c r="G21" s="244"/>
      <c r="H21" s="85"/>
      <c r="I21" s="235" t="s">
        <v>100</v>
      </c>
      <c r="J21" s="235"/>
      <c r="K21" s="235"/>
      <c r="L21" s="235"/>
      <c r="M21" s="236"/>
      <c r="N21" s="210"/>
      <c r="O21" s="211"/>
      <c r="P21" s="211"/>
      <c r="Q21" s="212"/>
      <c r="R21" s="9"/>
      <c r="U21" s="9"/>
      <c r="Z21" s="5"/>
      <c r="AA21" s="5"/>
      <c r="AB21" s="8"/>
      <c r="AC21" s="31"/>
      <c r="AD21" s="101" t="str">
        <f>A21</f>
        <v>Verkoston 
priorisointi</v>
      </c>
      <c r="AE21" s="24" t="b">
        <v>0</v>
      </c>
      <c r="AF21" s="26">
        <f t="shared" ref="AF21:AF36" si="2">IF(AE21=TRUE,1,0)</f>
        <v>0</v>
      </c>
      <c r="AG21" s="26" t="s">
        <v>119</v>
      </c>
      <c r="AH21" s="39"/>
      <c r="AI21" s="39" t="s">
        <v>72</v>
      </c>
      <c r="AJ21" s="39"/>
      <c r="AK21" s="26"/>
      <c r="AL21" s="40"/>
      <c r="AM21" s="41"/>
      <c r="AN21" s="42"/>
      <c r="AP21" s="43"/>
      <c r="AQ21" s="43"/>
      <c r="AR21" s="43"/>
      <c r="AU21" s="3"/>
    </row>
    <row r="22" spans="1:47" ht="14.4" customHeight="1" x14ac:dyDescent="0.3">
      <c r="A22" s="173"/>
      <c r="B22" s="155" t="s">
        <v>139</v>
      </c>
      <c r="C22" s="156"/>
      <c r="D22" s="156"/>
      <c r="E22" s="156"/>
      <c r="F22" s="156"/>
      <c r="G22" s="157"/>
      <c r="H22" s="86"/>
      <c r="I22" s="237"/>
      <c r="J22" s="237"/>
      <c r="K22" s="237"/>
      <c r="L22" s="237"/>
      <c r="M22" s="238"/>
      <c r="N22" s="210"/>
      <c r="O22" s="211"/>
      <c r="P22" s="211"/>
      <c r="Q22" s="212"/>
      <c r="R22" s="108"/>
      <c r="S22" s="109"/>
      <c r="U22" s="9"/>
      <c r="Z22" s="5"/>
      <c r="AA22" s="5"/>
      <c r="AB22" s="8"/>
      <c r="AC22" s="31"/>
      <c r="AD22" s="101"/>
      <c r="AE22" s="24" t="b">
        <v>0</v>
      </c>
      <c r="AF22" s="26">
        <f t="shared" si="2"/>
        <v>0</v>
      </c>
      <c r="AG22" s="26" t="s">
        <v>71</v>
      </c>
      <c r="AH22" s="39"/>
      <c r="AI22" s="39" t="s">
        <v>146</v>
      </c>
      <c r="AJ22" s="39"/>
      <c r="AK22" s="40"/>
      <c r="AL22" s="40"/>
      <c r="AM22" s="41"/>
      <c r="AN22" s="42"/>
      <c r="AP22" s="43"/>
      <c r="AQ22" s="43"/>
      <c r="AR22" s="43"/>
      <c r="AU22" s="3"/>
    </row>
    <row r="23" spans="1:47" ht="14.4" customHeight="1" x14ac:dyDescent="0.3">
      <c r="A23" s="173"/>
      <c r="B23" s="155" t="s">
        <v>141</v>
      </c>
      <c r="C23" s="156"/>
      <c r="D23" s="156"/>
      <c r="E23" s="156"/>
      <c r="F23" s="156"/>
      <c r="G23" s="157"/>
      <c r="H23" s="86"/>
      <c r="I23" s="237"/>
      <c r="J23" s="237"/>
      <c r="K23" s="237"/>
      <c r="L23" s="237"/>
      <c r="M23" s="238"/>
      <c r="N23" s="210"/>
      <c r="O23" s="211"/>
      <c r="P23" s="211"/>
      <c r="Q23" s="212"/>
      <c r="R23" s="102"/>
      <c r="S23" s="103"/>
      <c r="U23" s="9"/>
      <c r="Z23" s="5"/>
      <c r="AA23" s="5"/>
      <c r="AB23" s="8"/>
      <c r="AC23" s="31"/>
      <c r="AD23" s="101"/>
      <c r="AE23" s="24" t="b">
        <v>0</v>
      </c>
      <c r="AF23" s="26">
        <f t="shared" si="2"/>
        <v>0</v>
      </c>
      <c r="AG23" s="26" t="s">
        <v>39</v>
      </c>
      <c r="AH23" s="39"/>
      <c r="AI23" s="39" t="s">
        <v>151</v>
      </c>
      <c r="AJ23" s="39"/>
      <c r="AK23" s="40"/>
      <c r="AL23" s="40"/>
      <c r="AM23" s="41"/>
      <c r="AN23" s="42"/>
      <c r="AP23" s="43"/>
      <c r="AQ23" s="43"/>
      <c r="AR23" s="43"/>
      <c r="AU23" s="3"/>
    </row>
    <row r="24" spans="1:47" ht="14.4" customHeight="1" x14ac:dyDescent="0.3">
      <c r="A24" s="173"/>
      <c r="B24" s="176" t="s">
        <v>152</v>
      </c>
      <c r="C24" s="177"/>
      <c r="D24" s="177"/>
      <c r="E24" s="177"/>
      <c r="F24" s="177"/>
      <c r="G24" s="178"/>
      <c r="H24" s="91"/>
      <c r="I24" s="237"/>
      <c r="J24" s="237"/>
      <c r="K24" s="237"/>
      <c r="L24" s="237"/>
      <c r="M24" s="238"/>
      <c r="N24" s="210"/>
      <c r="O24" s="211"/>
      <c r="P24" s="211"/>
      <c r="Q24" s="212"/>
      <c r="R24" s="102"/>
      <c r="S24" s="103"/>
      <c r="U24" s="9"/>
      <c r="Z24" s="5"/>
      <c r="AA24" s="5"/>
      <c r="AB24" s="8"/>
      <c r="AC24" s="31"/>
      <c r="AD24" s="101"/>
      <c r="AE24" s="24" t="b">
        <v>0</v>
      </c>
      <c r="AF24" s="26">
        <f t="shared" si="2"/>
        <v>0</v>
      </c>
      <c r="AG24" s="26" t="s">
        <v>110</v>
      </c>
      <c r="AH24" s="39"/>
      <c r="AI24" s="39" t="s">
        <v>111</v>
      </c>
      <c r="AJ24" s="39"/>
      <c r="AK24" s="40"/>
      <c r="AL24" s="40"/>
      <c r="AM24" s="41"/>
      <c r="AN24" s="42"/>
      <c r="AP24" s="43"/>
      <c r="AQ24" s="43"/>
      <c r="AR24" s="43"/>
      <c r="AU24" s="3"/>
    </row>
    <row r="25" spans="1:47" ht="14.4" customHeight="1" thickBot="1" x14ac:dyDescent="0.35">
      <c r="A25" s="174"/>
      <c r="B25" s="161" t="s">
        <v>140</v>
      </c>
      <c r="C25" s="162"/>
      <c r="D25" s="162"/>
      <c r="E25" s="162"/>
      <c r="F25" s="162"/>
      <c r="G25" s="163"/>
      <c r="H25" s="91"/>
      <c r="I25" s="267"/>
      <c r="J25" s="267"/>
      <c r="K25" s="267"/>
      <c r="L25" s="267"/>
      <c r="M25" s="268"/>
      <c r="N25" s="213"/>
      <c r="O25" s="214"/>
      <c r="P25" s="214"/>
      <c r="Q25" s="215"/>
      <c r="R25" s="9"/>
      <c r="U25" s="9"/>
      <c r="Z25" s="5"/>
      <c r="AA25" s="5"/>
      <c r="AB25" s="8"/>
      <c r="AC25" s="31"/>
      <c r="AD25" s="101"/>
      <c r="AE25" s="24" t="b">
        <v>0</v>
      </c>
      <c r="AF25" s="26">
        <f t="shared" si="2"/>
        <v>0</v>
      </c>
      <c r="AG25" s="26" t="s">
        <v>40</v>
      </c>
      <c r="AH25" s="39" t="str">
        <f>IF(AF21=0,AG21,IF(AF22=0,AG22,IF(AF23=0,AG23,IF(AF24=0,AG24,IF(AF25=0,AG25,"Kaikki kunnossa")))))</f>
        <v>Vesihuoltojärjestelmän toimivuuden kannalta keskeisimpien osian tiedostaminen ja kirjaaminen esimerkiksi verkkotietojärjestelmään</v>
      </c>
      <c r="AI25" s="39" t="s">
        <v>146</v>
      </c>
      <c r="AJ25" s="49" t="str">
        <f>IF(AF21=0,AI21,IF(AF22=0,AI22,IF(AF23=0,AI23,IF(AF24=0,AI24,IF(AF25=0,AI25,"Kaikki kunnossa")))))</f>
        <v>Lue verkosto-omaisuudenhallinnan toteutusoppaan kappale: 4.2</v>
      </c>
      <c r="AK25" s="40">
        <f>SUM(AF21:AF25)</f>
        <v>0</v>
      </c>
      <c r="AL25" s="40">
        <v>5</v>
      </c>
      <c r="AM25" s="41">
        <f>AK25/AL25</f>
        <v>0</v>
      </c>
      <c r="AN25" s="42"/>
      <c r="AP25" s="43"/>
      <c r="AQ25" s="43"/>
      <c r="AR25" s="43"/>
      <c r="AU25" s="3"/>
    </row>
    <row r="26" spans="1:47" ht="14.4" customHeight="1" x14ac:dyDescent="0.3">
      <c r="A26" s="166" t="s">
        <v>48</v>
      </c>
      <c r="B26" s="187" t="s">
        <v>103</v>
      </c>
      <c r="C26" s="188"/>
      <c r="D26" s="188"/>
      <c r="E26" s="188"/>
      <c r="F26" s="188"/>
      <c r="G26" s="189"/>
      <c r="H26" s="88"/>
      <c r="I26" s="223" t="s">
        <v>101</v>
      </c>
      <c r="J26" s="223"/>
      <c r="K26" s="223"/>
      <c r="L26" s="223"/>
      <c r="M26" s="224"/>
      <c r="N26" s="248"/>
      <c r="O26" s="249"/>
      <c r="P26" s="249"/>
      <c r="Q26" s="250"/>
      <c r="R26" s="111"/>
      <c r="S26" s="10"/>
      <c r="T26" s="10"/>
      <c r="Z26" s="5"/>
      <c r="AA26" s="5"/>
      <c r="AB26" s="8"/>
      <c r="AC26" s="31"/>
      <c r="AD26" s="100" t="str">
        <f>A26</f>
        <v>Verkoston 
kuntotutkimus</v>
      </c>
      <c r="AE26" s="25" t="b">
        <v>0</v>
      </c>
      <c r="AF26" s="44">
        <f t="shared" si="2"/>
        <v>0</v>
      </c>
      <c r="AG26" s="44" t="s">
        <v>115</v>
      </c>
      <c r="AH26" s="45"/>
      <c r="AI26" s="45" t="s">
        <v>143</v>
      </c>
      <c r="AJ26" s="45"/>
      <c r="AK26" s="46"/>
      <c r="AL26" s="46"/>
      <c r="AM26" s="47"/>
      <c r="AN26" s="42"/>
      <c r="AP26" s="43"/>
      <c r="AQ26" s="43"/>
      <c r="AR26" s="43"/>
      <c r="AU26" s="3"/>
    </row>
    <row r="27" spans="1:47" ht="14.4" customHeight="1" x14ac:dyDescent="0.3">
      <c r="A27" s="167"/>
      <c r="B27" s="149" t="s">
        <v>32</v>
      </c>
      <c r="C27" s="150"/>
      <c r="D27" s="150"/>
      <c r="E27" s="150"/>
      <c r="F27" s="150"/>
      <c r="G27" s="151"/>
      <c r="H27" s="90"/>
      <c r="I27" s="225"/>
      <c r="J27" s="225"/>
      <c r="K27" s="225"/>
      <c r="L27" s="225"/>
      <c r="M27" s="226"/>
      <c r="N27" s="251"/>
      <c r="O27" s="252"/>
      <c r="P27" s="252"/>
      <c r="Q27" s="253"/>
      <c r="R27" s="9"/>
      <c r="Z27" s="5"/>
      <c r="AA27" s="5"/>
      <c r="AB27" s="8"/>
      <c r="AC27" s="31"/>
      <c r="AD27" s="100"/>
      <c r="AE27" s="25" t="b">
        <v>0</v>
      </c>
      <c r="AF27" s="44">
        <f t="shared" si="2"/>
        <v>0</v>
      </c>
      <c r="AG27" s="44" t="s">
        <v>74</v>
      </c>
      <c r="AH27" s="45"/>
      <c r="AI27" s="45" t="s">
        <v>144</v>
      </c>
      <c r="AJ27" s="45"/>
      <c r="AK27" s="46"/>
      <c r="AL27" s="46"/>
      <c r="AM27" s="47"/>
      <c r="AN27" s="42"/>
      <c r="AP27" s="43"/>
      <c r="AQ27" s="43"/>
      <c r="AR27" s="43"/>
      <c r="AU27" s="3"/>
    </row>
    <row r="28" spans="1:47" ht="14.4" customHeight="1" x14ac:dyDescent="0.3">
      <c r="A28" s="167"/>
      <c r="B28" s="149" t="s">
        <v>33</v>
      </c>
      <c r="C28" s="150"/>
      <c r="D28" s="150"/>
      <c r="E28" s="150"/>
      <c r="F28" s="150"/>
      <c r="G28" s="151"/>
      <c r="H28" s="90"/>
      <c r="I28" s="225"/>
      <c r="J28" s="225"/>
      <c r="K28" s="225"/>
      <c r="L28" s="225"/>
      <c r="M28" s="226"/>
      <c r="N28" s="251"/>
      <c r="O28" s="252"/>
      <c r="P28" s="252"/>
      <c r="Q28" s="253"/>
      <c r="R28" s="9"/>
      <c r="Z28" s="5"/>
      <c r="AA28" s="5"/>
      <c r="AB28" s="8"/>
      <c r="AC28" s="31"/>
      <c r="AD28" s="100"/>
      <c r="AE28" s="25" t="b">
        <v>0</v>
      </c>
      <c r="AF28" s="44">
        <f t="shared" si="2"/>
        <v>0</v>
      </c>
      <c r="AG28" s="44" t="s">
        <v>41</v>
      </c>
      <c r="AH28" s="45"/>
      <c r="AI28" s="45" t="s">
        <v>145</v>
      </c>
      <c r="AJ28" s="45"/>
      <c r="AK28" s="46"/>
      <c r="AL28" s="46"/>
      <c r="AM28" s="47"/>
      <c r="AN28" s="42"/>
      <c r="AP28" s="43"/>
      <c r="AQ28" s="43"/>
      <c r="AR28" s="43"/>
      <c r="AU28" s="3"/>
    </row>
    <row r="29" spans="1:47" ht="14.4" customHeight="1" x14ac:dyDescent="0.3">
      <c r="A29" s="167"/>
      <c r="B29" s="149" t="s">
        <v>21</v>
      </c>
      <c r="C29" s="150"/>
      <c r="D29" s="150"/>
      <c r="E29" s="150"/>
      <c r="F29" s="150"/>
      <c r="G29" s="151"/>
      <c r="H29" s="90"/>
      <c r="I29" s="225"/>
      <c r="J29" s="225"/>
      <c r="K29" s="225"/>
      <c r="L29" s="225"/>
      <c r="M29" s="226"/>
      <c r="N29" s="251"/>
      <c r="O29" s="252"/>
      <c r="P29" s="252"/>
      <c r="Q29" s="253"/>
      <c r="R29" s="9"/>
      <c r="Z29" s="5"/>
      <c r="AA29" s="5"/>
      <c r="AB29" s="8"/>
      <c r="AC29" s="31"/>
      <c r="AD29" s="100"/>
      <c r="AE29" s="25" t="b">
        <v>0</v>
      </c>
      <c r="AF29" s="44">
        <f t="shared" si="2"/>
        <v>0</v>
      </c>
      <c r="AG29" s="44" t="s">
        <v>120</v>
      </c>
      <c r="AH29" s="45"/>
      <c r="AI29" s="45" t="s">
        <v>76</v>
      </c>
      <c r="AJ29" s="45"/>
      <c r="AK29" s="46"/>
      <c r="AL29" s="46"/>
      <c r="AM29" s="47"/>
      <c r="AN29" s="42"/>
      <c r="AP29" s="43"/>
      <c r="AQ29" s="43"/>
      <c r="AR29" s="43"/>
      <c r="AU29" s="3"/>
    </row>
    <row r="30" spans="1:47" ht="14.4" customHeight="1" thickBot="1" x14ac:dyDescent="0.35">
      <c r="A30" s="168"/>
      <c r="B30" s="143" t="s">
        <v>34</v>
      </c>
      <c r="C30" s="144"/>
      <c r="D30" s="144"/>
      <c r="E30" s="144"/>
      <c r="F30" s="144"/>
      <c r="G30" s="145"/>
      <c r="H30" s="89"/>
      <c r="I30" s="227"/>
      <c r="J30" s="227"/>
      <c r="K30" s="227"/>
      <c r="L30" s="227"/>
      <c r="M30" s="228"/>
      <c r="N30" s="254"/>
      <c r="O30" s="255"/>
      <c r="P30" s="255"/>
      <c r="Q30" s="256"/>
      <c r="R30" s="9"/>
      <c r="Z30" s="5"/>
      <c r="AA30" s="5"/>
      <c r="AB30" s="8"/>
      <c r="AC30" s="31"/>
      <c r="AD30" s="100"/>
      <c r="AE30" s="25" t="b">
        <v>0</v>
      </c>
      <c r="AF30" s="44">
        <f t="shared" si="2"/>
        <v>0</v>
      </c>
      <c r="AG30" s="44" t="s">
        <v>121</v>
      </c>
      <c r="AH30" s="45" t="str">
        <f>IF(AF26=0,AG26,IF(AF27=0,AG27,IF(AF28=0,AG28,IF(AF29=0,AG29,IF(AF30=0,AG30,"Kaikki kunnossa")))))</f>
        <v>Kerätään ja tallennetaan systemaattisesti verkostoa koskevia havaintotietoja yhteisesti sovituilla pelisäännöillä</v>
      </c>
      <c r="AI30" s="45" t="s">
        <v>77</v>
      </c>
      <c r="AJ30" s="45" t="str">
        <f>IF(AF26=0,AI26,IF(AF27=0,AI27,IF(AF28=0,AI28,IF(AF29=0,AI29,IF(AF30=0,AI30,"Kaikki kunnossa")))))</f>
        <v>Lue verkosto-omaisuudenhallinnan toteutusoppaan kappale: 4.1 ja 4.3 sekä julkaisu Vesihuoltoverkoston mittaus ja dokumentointi</v>
      </c>
      <c r="AK30" s="44">
        <f>SUM(AF26:AF30)</f>
        <v>0</v>
      </c>
      <c r="AL30" s="46">
        <v>5</v>
      </c>
      <c r="AM30" s="47">
        <f>AK30/AL30</f>
        <v>0</v>
      </c>
      <c r="AN30" s="42"/>
      <c r="AP30" s="43"/>
      <c r="AQ30" s="43"/>
      <c r="AR30" s="43"/>
      <c r="AU30" s="3"/>
    </row>
    <row r="31" spans="1:47" ht="14.4" customHeight="1" x14ac:dyDescent="0.3">
      <c r="A31" s="164" t="s">
        <v>84</v>
      </c>
      <c r="B31" s="152" t="s">
        <v>85</v>
      </c>
      <c r="C31" s="153"/>
      <c r="D31" s="153"/>
      <c r="E31" s="153"/>
      <c r="F31" s="153"/>
      <c r="G31" s="154"/>
      <c r="H31" s="85"/>
      <c r="I31" s="229" t="s">
        <v>122</v>
      </c>
      <c r="J31" s="229"/>
      <c r="K31" s="229"/>
      <c r="L31" s="229"/>
      <c r="M31" s="230"/>
      <c r="N31" s="207"/>
      <c r="O31" s="208"/>
      <c r="P31" s="208"/>
      <c r="Q31" s="209"/>
      <c r="R31" s="9"/>
      <c r="Z31" s="5"/>
      <c r="AA31" s="5"/>
      <c r="AB31" s="8"/>
      <c r="AC31" s="31"/>
      <c r="AD31" s="101" t="str">
        <f>A31</f>
        <v>Verkoston käyttöikä</v>
      </c>
      <c r="AE31" s="24" t="b">
        <v>0</v>
      </c>
      <c r="AF31" s="26">
        <f t="shared" si="2"/>
        <v>0</v>
      </c>
      <c r="AG31" s="26" t="s">
        <v>87</v>
      </c>
      <c r="AH31" s="39"/>
      <c r="AI31" s="39" t="s">
        <v>89</v>
      </c>
      <c r="AJ31" s="39"/>
      <c r="AK31" s="40"/>
      <c r="AL31" s="40"/>
      <c r="AM31" s="41"/>
      <c r="AN31" s="42"/>
      <c r="AP31" s="43"/>
      <c r="AQ31" s="43"/>
      <c r="AR31" s="43"/>
      <c r="AU31" s="3"/>
    </row>
    <row r="32" spans="1:47" ht="14.4" customHeight="1" thickBot="1" x14ac:dyDescent="0.35">
      <c r="A32" s="175"/>
      <c r="B32" s="161" t="s">
        <v>86</v>
      </c>
      <c r="C32" s="162"/>
      <c r="D32" s="162"/>
      <c r="E32" s="162"/>
      <c r="F32" s="162"/>
      <c r="G32" s="163"/>
      <c r="H32" s="87"/>
      <c r="I32" s="231"/>
      <c r="J32" s="231"/>
      <c r="K32" s="231"/>
      <c r="L32" s="231"/>
      <c r="M32" s="232"/>
      <c r="N32" s="213"/>
      <c r="O32" s="214"/>
      <c r="P32" s="214"/>
      <c r="Q32" s="215"/>
      <c r="R32" s="9"/>
      <c r="Z32" s="5"/>
      <c r="AA32" s="5"/>
      <c r="AB32" s="8"/>
      <c r="AC32" s="31"/>
      <c r="AD32" s="101"/>
      <c r="AE32" s="24" t="b">
        <v>0</v>
      </c>
      <c r="AF32" s="26">
        <f t="shared" si="2"/>
        <v>0</v>
      </c>
      <c r="AG32" s="26" t="s">
        <v>88</v>
      </c>
      <c r="AH32" s="39" t="str">
        <f>IF(AF31=0,AG31,IF(AF32=0,AG32,"Kaikki kunnossa"))</f>
        <v>Määrittele verkoston laskennallinen käyttöikä. Mikäli mahdollista, huomioi verkoston materiaali</v>
      </c>
      <c r="AI32" s="39" t="s">
        <v>75</v>
      </c>
      <c r="AJ32" s="39" t="str">
        <f>IF(AF31=0,AI31,IF(AF32=0,AI32,"Kaikki kunnossa"))</f>
        <v xml:space="preserve">Lue verkosto-omaisuudenhallinnan toteutusoppaan kappale: 4.4 </v>
      </c>
      <c r="AK32" s="40">
        <f>SUM(AF31:AF32)</f>
        <v>0</v>
      </c>
      <c r="AL32" s="40">
        <v>2</v>
      </c>
      <c r="AM32" s="41">
        <f>AK32/AL32</f>
        <v>0</v>
      </c>
      <c r="AN32" s="42"/>
      <c r="AP32" s="43"/>
      <c r="AQ32" s="43"/>
      <c r="AR32" s="43"/>
      <c r="AU32" s="3"/>
    </row>
    <row r="33" spans="1:47" ht="14.4" customHeight="1" x14ac:dyDescent="0.3">
      <c r="A33" s="169" t="s">
        <v>26</v>
      </c>
      <c r="B33" s="139" t="s">
        <v>12</v>
      </c>
      <c r="C33" s="140"/>
      <c r="D33" s="140"/>
      <c r="E33" s="140"/>
      <c r="F33" s="140"/>
      <c r="G33" s="141"/>
      <c r="H33" s="88"/>
      <c r="I33" s="223" t="s">
        <v>104</v>
      </c>
      <c r="J33" s="223"/>
      <c r="K33" s="223"/>
      <c r="L33" s="223"/>
      <c r="M33" s="224"/>
      <c r="N33" s="248"/>
      <c r="O33" s="249"/>
      <c r="P33" s="249"/>
      <c r="Q33" s="250"/>
      <c r="R33" s="112"/>
      <c r="S33" s="20"/>
      <c r="T33" s="20"/>
      <c r="U33" s="20"/>
      <c r="V33" s="20"/>
      <c r="W33" s="20"/>
      <c r="X33" s="20"/>
      <c r="Y33" s="20"/>
      <c r="Z33" s="20"/>
      <c r="AA33" s="5"/>
      <c r="AB33" s="8"/>
      <c r="AC33" s="31"/>
      <c r="AD33" s="100" t="str">
        <f>A33</f>
        <v>Verkoston saneeraus ja kunnossapito</v>
      </c>
      <c r="AE33" s="25" t="b">
        <v>0</v>
      </c>
      <c r="AF33" s="44">
        <f t="shared" si="2"/>
        <v>0</v>
      </c>
      <c r="AG33" s="44" t="s">
        <v>42</v>
      </c>
      <c r="AH33" s="45"/>
      <c r="AI33" s="45" t="s">
        <v>80</v>
      </c>
      <c r="AJ33" s="45"/>
      <c r="AK33" s="46"/>
      <c r="AL33" s="46"/>
      <c r="AM33" s="47"/>
      <c r="AN33" s="42"/>
      <c r="AP33" s="43"/>
      <c r="AQ33" s="43"/>
      <c r="AR33" s="43"/>
      <c r="AU33" s="3"/>
    </row>
    <row r="34" spans="1:47" ht="14.4" customHeight="1" x14ac:dyDescent="0.3">
      <c r="A34" s="170"/>
      <c r="B34" s="136" t="s">
        <v>22</v>
      </c>
      <c r="C34" s="137"/>
      <c r="D34" s="137"/>
      <c r="E34" s="137"/>
      <c r="F34" s="137"/>
      <c r="G34" s="138"/>
      <c r="H34" s="90"/>
      <c r="I34" s="225"/>
      <c r="J34" s="225"/>
      <c r="K34" s="225"/>
      <c r="L34" s="225"/>
      <c r="M34" s="226"/>
      <c r="N34" s="251"/>
      <c r="O34" s="252"/>
      <c r="P34" s="252"/>
      <c r="Q34" s="253"/>
      <c r="R34" s="112"/>
      <c r="S34" s="20"/>
      <c r="T34" s="20"/>
      <c r="U34" s="20"/>
      <c r="V34" s="20"/>
      <c r="W34" s="20"/>
      <c r="X34" s="20"/>
      <c r="Y34" s="20"/>
      <c r="Z34" s="20"/>
      <c r="AA34" s="5"/>
      <c r="AB34" s="8"/>
      <c r="AC34" s="31"/>
      <c r="AD34" s="100"/>
      <c r="AE34" s="25" t="b">
        <v>0</v>
      </c>
      <c r="AF34" s="44">
        <f t="shared" si="2"/>
        <v>0</v>
      </c>
      <c r="AG34" s="44" t="s">
        <v>43</v>
      </c>
      <c r="AH34" s="45"/>
      <c r="AI34" s="45" t="s">
        <v>80</v>
      </c>
      <c r="AJ34" s="45"/>
      <c r="AK34" s="46"/>
      <c r="AL34" s="46"/>
      <c r="AM34" s="47"/>
      <c r="AN34" s="42"/>
      <c r="AP34" s="43"/>
      <c r="AQ34" s="43"/>
      <c r="AR34" s="43"/>
      <c r="AU34" s="3"/>
    </row>
    <row r="35" spans="1:47" ht="14.4" customHeight="1" x14ac:dyDescent="0.3">
      <c r="A35" s="170"/>
      <c r="B35" s="136" t="s">
        <v>56</v>
      </c>
      <c r="C35" s="137"/>
      <c r="D35" s="137"/>
      <c r="E35" s="137"/>
      <c r="F35" s="137"/>
      <c r="G35" s="138"/>
      <c r="H35" s="90"/>
      <c r="I35" s="225"/>
      <c r="J35" s="225"/>
      <c r="K35" s="225"/>
      <c r="L35" s="225"/>
      <c r="M35" s="226"/>
      <c r="N35" s="251"/>
      <c r="O35" s="252"/>
      <c r="P35" s="252"/>
      <c r="Q35" s="253"/>
      <c r="R35" s="112"/>
      <c r="S35" s="20"/>
      <c r="T35" s="20"/>
      <c r="U35" s="20"/>
      <c r="V35" s="20"/>
      <c r="W35" s="20"/>
      <c r="X35" s="20"/>
      <c r="Y35" s="20"/>
      <c r="Z35" s="20"/>
      <c r="AA35" s="5"/>
      <c r="AB35" s="8"/>
      <c r="AC35" s="31"/>
      <c r="AD35" s="100"/>
      <c r="AE35" s="25" t="b">
        <v>0</v>
      </c>
      <c r="AF35" s="44">
        <f t="shared" si="2"/>
        <v>0</v>
      </c>
      <c r="AG35" s="44" t="s">
        <v>79</v>
      </c>
      <c r="AH35" s="45"/>
      <c r="AI35" s="45" t="s">
        <v>76</v>
      </c>
      <c r="AJ35" s="45"/>
      <c r="AK35" s="46"/>
      <c r="AL35" s="46"/>
      <c r="AM35" s="47"/>
      <c r="AN35" s="42"/>
      <c r="AP35" s="43"/>
      <c r="AQ35" s="43"/>
      <c r="AR35" s="43"/>
      <c r="AU35" s="3"/>
    </row>
    <row r="36" spans="1:47" ht="14.4" customHeight="1" thickBot="1" x14ac:dyDescent="0.35">
      <c r="A36" s="171"/>
      <c r="B36" s="143" t="s">
        <v>78</v>
      </c>
      <c r="C36" s="144"/>
      <c r="D36" s="144"/>
      <c r="E36" s="144"/>
      <c r="F36" s="144"/>
      <c r="G36" s="145"/>
      <c r="H36" s="89"/>
      <c r="I36" s="227"/>
      <c r="J36" s="227"/>
      <c r="K36" s="227"/>
      <c r="L36" s="227"/>
      <c r="M36" s="228"/>
      <c r="N36" s="254"/>
      <c r="O36" s="255"/>
      <c r="P36" s="255"/>
      <c r="Q36" s="256"/>
      <c r="R36" s="113"/>
      <c r="S36" s="50"/>
      <c r="T36" s="50"/>
      <c r="U36" s="51"/>
      <c r="V36" s="51"/>
      <c r="W36" s="51"/>
      <c r="X36" s="50"/>
      <c r="Y36" s="52"/>
      <c r="Z36" s="53"/>
      <c r="AA36" s="11"/>
      <c r="AB36" s="11"/>
      <c r="AD36" s="100"/>
      <c r="AE36" s="25" t="b">
        <v>0</v>
      </c>
      <c r="AF36" s="44">
        <f t="shared" si="2"/>
        <v>0</v>
      </c>
      <c r="AG36" s="44" t="s">
        <v>123</v>
      </c>
      <c r="AH36" s="45" t="str">
        <f>IF(AF33=0,AG33,IF(AF34=0,AG34,IF(AF35=0,AG35,IF(AF36=0,AG36,"Kaikki kunnossa"))))</f>
        <v>Kriittisen verkoston osalta laitoksella toteutetaan ennakoivaa kunnossapitoa</v>
      </c>
      <c r="AI36" s="45" t="s">
        <v>77</v>
      </c>
      <c r="AJ36" s="45" t="str">
        <f>IF(AF33=0,AI33,IF(AF34=0,AI34,IF(AF35=0,AI35,IF(AF36=0,AI36,"Kaikki kunnossa"))))</f>
        <v>Lue verkosto-omaisuudenhallinnan toteutusoppaan kappale: 4.6</v>
      </c>
      <c r="AK36" s="44">
        <f>SUM(AF33:AF36)</f>
        <v>0</v>
      </c>
      <c r="AL36" s="46">
        <v>4</v>
      </c>
      <c r="AM36" s="47">
        <f>AK36/AL36</f>
        <v>0</v>
      </c>
      <c r="AN36" s="21"/>
      <c r="AO36" s="406"/>
      <c r="AP36" s="22"/>
      <c r="AQ36" s="22"/>
      <c r="AR36" s="22"/>
      <c r="AS36" s="1"/>
      <c r="AT36" s="1"/>
      <c r="AU36" s="1"/>
    </row>
    <row r="37" spans="1:47" ht="14.4" customHeight="1" x14ac:dyDescent="0.3">
      <c r="A37" s="164" t="s">
        <v>31</v>
      </c>
      <c r="B37" s="152" t="s">
        <v>106</v>
      </c>
      <c r="C37" s="153"/>
      <c r="D37" s="153"/>
      <c r="E37" s="153"/>
      <c r="F37" s="153"/>
      <c r="G37" s="154"/>
      <c r="H37" s="85"/>
      <c r="I37" s="235" t="s">
        <v>105</v>
      </c>
      <c r="J37" s="235"/>
      <c r="K37" s="235"/>
      <c r="L37" s="235"/>
      <c r="M37" s="236"/>
      <c r="N37" s="207"/>
      <c r="O37" s="208"/>
      <c r="P37" s="208"/>
      <c r="Q37" s="209"/>
      <c r="R37" s="112"/>
      <c r="S37" s="20"/>
      <c r="T37" s="20"/>
      <c r="U37" s="20"/>
      <c r="V37" s="20"/>
      <c r="W37" s="20"/>
      <c r="X37" s="20"/>
      <c r="Y37" s="20"/>
      <c r="Z37" s="20"/>
      <c r="AA37" s="5"/>
      <c r="AB37" s="8"/>
      <c r="AC37" s="31"/>
      <c r="AD37" s="385" t="str">
        <f>A37</f>
        <v>Vesihuollon tiedonhallinta omaisuudenhallinnan tukipilarina</v>
      </c>
      <c r="AE37" s="386" t="b">
        <v>0</v>
      </c>
      <c r="AF37" s="387">
        <f>IF(AE37=TRUE,1,0)</f>
        <v>0</v>
      </c>
      <c r="AG37" s="388" t="s">
        <v>126</v>
      </c>
      <c r="AH37" s="389"/>
      <c r="AI37" s="389" t="s">
        <v>109</v>
      </c>
      <c r="AJ37" s="389"/>
      <c r="AK37" s="390"/>
      <c r="AL37" s="390"/>
      <c r="AM37" s="391"/>
      <c r="AN37" s="42"/>
      <c r="AP37" s="43"/>
      <c r="AQ37" s="43"/>
      <c r="AR37" s="43"/>
      <c r="AU37" s="3"/>
    </row>
    <row r="38" spans="1:47" ht="14.4" customHeight="1" x14ac:dyDescent="0.3">
      <c r="A38" s="165"/>
      <c r="B38" s="155" t="s">
        <v>24</v>
      </c>
      <c r="C38" s="156"/>
      <c r="D38" s="156"/>
      <c r="E38" s="156"/>
      <c r="F38" s="156"/>
      <c r="G38" s="157"/>
      <c r="H38" s="86"/>
      <c r="I38" s="237"/>
      <c r="J38" s="237"/>
      <c r="K38" s="237"/>
      <c r="L38" s="237"/>
      <c r="M38" s="238"/>
      <c r="N38" s="210"/>
      <c r="O38" s="211"/>
      <c r="P38" s="211"/>
      <c r="Q38" s="212"/>
      <c r="R38" s="9"/>
      <c r="Z38" s="5"/>
      <c r="AA38" s="119"/>
      <c r="AB38" s="120"/>
      <c r="AC38" s="121"/>
      <c r="AD38" s="385"/>
      <c r="AE38" s="386" t="b">
        <v>0</v>
      </c>
      <c r="AF38" s="387">
        <f t="shared" ref="AF38:AF42" si="3">IF(AE38=TRUE,1,0)</f>
        <v>0</v>
      </c>
      <c r="AG38" s="388" t="s">
        <v>124</v>
      </c>
      <c r="AH38" s="387"/>
      <c r="AI38" s="387" t="s">
        <v>83</v>
      </c>
      <c r="AJ38" s="387"/>
      <c r="AK38" s="387"/>
      <c r="AL38" s="387"/>
      <c r="AM38" s="387"/>
      <c r="AN38" s="118"/>
      <c r="AP38" s="116"/>
      <c r="AQ38" s="116"/>
      <c r="AR38" s="116"/>
      <c r="AU38" s="3"/>
    </row>
    <row r="39" spans="1:47" ht="14.4" customHeight="1" x14ac:dyDescent="0.3">
      <c r="A39" s="165"/>
      <c r="B39" s="176" t="s">
        <v>23</v>
      </c>
      <c r="C39" s="177"/>
      <c r="D39" s="177"/>
      <c r="E39" s="177"/>
      <c r="F39" s="177"/>
      <c r="G39" s="178"/>
      <c r="H39" s="86"/>
      <c r="I39" s="237"/>
      <c r="J39" s="237"/>
      <c r="K39" s="237"/>
      <c r="L39" s="237"/>
      <c r="M39" s="238"/>
      <c r="N39" s="210"/>
      <c r="O39" s="211"/>
      <c r="P39" s="211"/>
      <c r="Q39" s="212"/>
      <c r="R39" s="9"/>
      <c r="Z39" s="5"/>
      <c r="AA39" s="119"/>
      <c r="AB39" s="120"/>
      <c r="AC39" s="121"/>
      <c r="AD39" s="385"/>
      <c r="AE39" s="386" t="b">
        <v>0</v>
      </c>
      <c r="AF39" s="387">
        <f t="shared" si="3"/>
        <v>0</v>
      </c>
      <c r="AG39" s="388" t="s">
        <v>125</v>
      </c>
      <c r="AH39" s="387"/>
      <c r="AI39" s="387" t="s">
        <v>82</v>
      </c>
      <c r="AJ39" s="387"/>
      <c r="AK39" s="387"/>
      <c r="AL39" s="387"/>
      <c r="AM39" s="387"/>
      <c r="AN39" s="118"/>
      <c r="AP39" s="116"/>
      <c r="AQ39" s="116"/>
      <c r="AR39" s="116"/>
      <c r="AU39" s="3"/>
    </row>
    <row r="40" spans="1:47" ht="14.4" customHeight="1" x14ac:dyDescent="0.3">
      <c r="A40" s="165"/>
      <c r="B40" s="158" t="s">
        <v>57</v>
      </c>
      <c r="C40" s="159"/>
      <c r="D40" s="159"/>
      <c r="E40" s="159"/>
      <c r="F40" s="159"/>
      <c r="G40" s="160"/>
      <c r="H40" s="86"/>
      <c r="I40" s="237"/>
      <c r="J40" s="237"/>
      <c r="K40" s="237"/>
      <c r="L40" s="237"/>
      <c r="M40" s="238"/>
      <c r="N40" s="210"/>
      <c r="O40" s="211"/>
      <c r="P40" s="211"/>
      <c r="Q40" s="212"/>
      <c r="R40" s="9"/>
      <c r="Z40" s="5"/>
      <c r="AA40" s="119"/>
      <c r="AB40" s="120"/>
      <c r="AC40" s="121"/>
      <c r="AD40" s="385"/>
      <c r="AE40" s="386" t="b">
        <v>0</v>
      </c>
      <c r="AF40" s="387">
        <f t="shared" si="3"/>
        <v>0</v>
      </c>
      <c r="AG40" s="388" t="s">
        <v>127</v>
      </c>
      <c r="AH40" s="389"/>
      <c r="AI40" s="389" t="s">
        <v>114</v>
      </c>
      <c r="AJ40" s="389"/>
      <c r="AK40" s="387"/>
      <c r="AL40" s="387"/>
      <c r="AM40" s="387"/>
      <c r="AN40" s="118"/>
      <c r="AP40" s="116"/>
      <c r="AQ40" s="116"/>
      <c r="AR40" s="116"/>
      <c r="AU40" s="3"/>
    </row>
    <row r="41" spans="1:47" ht="14.4" customHeight="1" x14ac:dyDescent="0.3">
      <c r="A41" s="165"/>
      <c r="B41" s="155" t="s">
        <v>16</v>
      </c>
      <c r="C41" s="156"/>
      <c r="D41" s="156"/>
      <c r="E41" s="156"/>
      <c r="F41" s="156"/>
      <c r="G41" s="157"/>
      <c r="H41" s="86"/>
      <c r="I41" s="237"/>
      <c r="J41" s="237"/>
      <c r="K41" s="237"/>
      <c r="L41" s="237"/>
      <c r="M41" s="238"/>
      <c r="N41" s="210"/>
      <c r="O41" s="211"/>
      <c r="P41" s="211"/>
      <c r="Q41" s="212"/>
      <c r="R41" s="9"/>
      <c r="Z41" s="5"/>
      <c r="AA41" s="119"/>
      <c r="AB41" s="120"/>
      <c r="AC41" s="121"/>
      <c r="AD41" s="385"/>
      <c r="AE41" s="386" t="b">
        <v>0</v>
      </c>
      <c r="AF41" s="387">
        <f t="shared" si="3"/>
        <v>0</v>
      </c>
      <c r="AG41" s="388" t="s">
        <v>128</v>
      </c>
      <c r="AH41" s="389"/>
      <c r="AI41" s="389" t="s">
        <v>83</v>
      </c>
      <c r="AJ41" s="389"/>
      <c r="AK41" s="387"/>
      <c r="AL41" s="387"/>
      <c r="AM41" s="387"/>
      <c r="AN41" s="118"/>
      <c r="AP41" s="116"/>
      <c r="AQ41" s="116"/>
      <c r="AR41" s="116"/>
      <c r="AU41" s="3"/>
    </row>
    <row r="42" spans="1:47" ht="14.4" customHeight="1" thickBot="1" x14ac:dyDescent="0.35">
      <c r="A42" s="165"/>
      <c r="B42" s="161" t="s">
        <v>130</v>
      </c>
      <c r="C42" s="162"/>
      <c r="D42" s="162"/>
      <c r="E42" s="162"/>
      <c r="F42" s="162"/>
      <c r="G42" s="163"/>
      <c r="H42" s="87"/>
      <c r="I42" s="237"/>
      <c r="J42" s="237"/>
      <c r="K42" s="237"/>
      <c r="L42" s="237"/>
      <c r="M42" s="238"/>
      <c r="N42" s="213"/>
      <c r="O42" s="214"/>
      <c r="P42" s="214"/>
      <c r="Q42" s="215"/>
      <c r="R42" s="9"/>
      <c r="Z42" s="5"/>
      <c r="AA42" s="119"/>
      <c r="AB42" s="120"/>
      <c r="AC42" s="121"/>
      <c r="AD42" s="385"/>
      <c r="AE42" s="386" t="b">
        <v>0</v>
      </c>
      <c r="AF42" s="387">
        <f t="shared" si="3"/>
        <v>0</v>
      </c>
      <c r="AG42" s="388" t="s">
        <v>81</v>
      </c>
      <c r="AH42" s="388" t="str">
        <f>IF(AF37=0,AG37,IF(AF38=0,AG38,IF(AF39=0,AG39,IF(AF40=0,AG40,IF(AF41=0,AG41,IF(AF42=0,AG42,"Kaikki kunnossa"))))))</f>
        <v>Tieto- ja kyberturvatilanteen kartoitus ja tietoturvan huomioiminen jatkuvana prosessina</v>
      </c>
      <c r="AI42" s="389" t="s">
        <v>153</v>
      </c>
      <c r="AJ42" s="389" t="str">
        <f>IF(AF37=0,AI37,IF(AF38=0,AI38,IF(AF39=0,AI39,IF(AF40=0,AI40,IF(AF41=0,AI41,IF(AF42=0,AI42,"Kaikki kunnossa"))))))</f>
        <v>Lue verkosto-omaisuudenhallinnan toteutusoppaan kappale: 5.1</v>
      </c>
      <c r="AK42" s="390">
        <f>SUM(AF37:AF42)</f>
        <v>0</v>
      </c>
      <c r="AL42" s="390">
        <v>6</v>
      </c>
      <c r="AM42" s="391">
        <f>AK42/AL42</f>
        <v>0</v>
      </c>
      <c r="AN42" s="118"/>
      <c r="AP42" s="116"/>
      <c r="AQ42" s="116"/>
      <c r="AR42" s="116"/>
      <c r="AU42" s="3"/>
    </row>
    <row r="43" spans="1:47" ht="14.4" customHeight="1" x14ac:dyDescent="0.3">
      <c r="A43" s="169" t="s">
        <v>53</v>
      </c>
      <c r="B43" s="139" t="s">
        <v>25</v>
      </c>
      <c r="C43" s="140"/>
      <c r="D43" s="140"/>
      <c r="E43" s="140"/>
      <c r="F43" s="140"/>
      <c r="G43" s="141"/>
      <c r="H43" s="88"/>
      <c r="I43" s="223" t="s">
        <v>107</v>
      </c>
      <c r="J43" s="223"/>
      <c r="K43" s="223"/>
      <c r="L43" s="223"/>
      <c r="M43" s="224"/>
      <c r="N43" s="248"/>
      <c r="O43" s="249"/>
      <c r="P43" s="249"/>
      <c r="Q43" s="250"/>
      <c r="R43" s="9"/>
      <c r="Z43" s="5"/>
      <c r="AA43" s="119"/>
      <c r="AB43" s="120"/>
      <c r="AC43" s="121"/>
      <c r="AD43" s="392" t="str">
        <f>A43</f>
        <v>Vesihuollon talous omaisuudenhallinnan mahdollistajana</v>
      </c>
      <c r="AE43" s="393" t="b">
        <v>0</v>
      </c>
      <c r="AF43" s="394">
        <f t="shared" ref="AF43:AF47" si="4">IF(AE43=TRUE,1,0)</f>
        <v>0</v>
      </c>
      <c r="AG43" s="394" t="s">
        <v>44</v>
      </c>
      <c r="AH43" s="395"/>
      <c r="AI43" s="395" t="s">
        <v>90</v>
      </c>
      <c r="AJ43" s="395"/>
      <c r="AK43" s="396"/>
      <c r="AL43" s="396"/>
      <c r="AM43" s="397"/>
      <c r="AN43" s="118"/>
      <c r="AP43" s="116"/>
      <c r="AQ43" s="116"/>
      <c r="AR43" s="116"/>
      <c r="AU43" s="3"/>
    </row>
    <row r="44" spans="1:47" ht="14.4" customHeight="1" x14ac:dyDescent="0.3">
      <c r="A44" s="170"/>
      <c r="B44" s="136" t="s">
        <v>13</v>
      </c>
      <c r="C44" s="137"/>
      <c r="D44" s="137"/>
      <c r="E44" s="137"/>
      <c r="F44" s="137"/>
      <c r="G44" s="138"/>
      <c r="H44" s="90"/>
      <c r="I44" s="225"/>
      <c r="J44" s="225"/>
      <c r="K44" s="225"/>
      <c r="L44" s="225"/>
      <c r="M44" s="226"/>
      <c r="N44" s="251"/>
      <c r="O44" s="252"/>
      <c r="P44" s="252"/>
      <c r="Q44" s="253"/>
      <c r="R44" s="9"/>
      <c r="Z44" s="5"/>
      <c r="AA44" s="119"/>
      <c r="AB44" s="120"/>
      <c r="AC44" s="121"/>
      <c r="AD44" s="392"/>
      <c r="AE44" s="393" t="b">
        <v>0</v>
      </c>
      <c r="AF44" s="394">
        <f t="shared" si="4"/>
        <v>0</v>
      </c>
      <c r="AG44" s="394" t="s">
        <v>14</v>
      </c>
      <c r="AH44" s="395"/>
      <c r="AI44" s="395" t="s">
        <v>91</v>
      </c>
      <c r="AJ44" s="395"/>
      <c r="AK44" s="394"/>
      <c r="AL44" s="396"/>
      <c r="AM44" s="397"/>
      <c r="AN44" s="118"/>
      <c r="AP44" s="116"/>
      <c r="AQ44" s="116"/>
      <c r="AR44" s="116"/>
      <c r="AU44" s="3"/>
    </row>
    <row r="45" spans="1:47" ht="14.4" customHeight="1" x14ac:dyDescent="0.3">
      <c r="A45" s="170"/>
      <c r="B45" s="149" t="s">
        <v>18</v>
      </c>
      <c r="C45" s="150"/>
      <c r="D45" s="150"/>
      <c r="E45" s="150"/>
      <c r="F45" s="150"/>
      <c r="G45" s="151"/>
      <c r="H45" s="90"/>
      <c r="I45" s="225"/>
      <c r="J45" s="225"/>
      <c r="K45" s="225"/>
      <c r="L45" s="225"/>
      <c r="M45" s="226"/>
      <c r="N45" s="251"/>
      <c r="O45" s="252"/>
      <c r="P45" s="252"/>
      <c r="Q45" s="253"/>
      <c r="R45" s="9"/>
      <c r="Z45" s="5"/>
      <c r="AA45" s="119"/>
      <c r="AB45" s="120"/>
      <c r="AC45" s="121"/>
      <c r="AD45" s="392"/>
      <c r="AE45" s="393" t="b">
        <v>0</v>
      </c>
      <c r="AF45" s="394">
        <f t="shared" si="4"/>
        <v>0</v>
      </c>
      <c r="AG45" s="394" t="s">
        <v>45</v>
      </c>
      <c r="AH45" s="395"/>
      <c r="AI45" s="395" t="s">
        <v>72</v>
      </c>
      <c r="AJ45" s="395"/>
      <c r="AK45" s="394"/>
      <c r="AL45" s="394"/>
      <c r="AM45" s="394"/>
      <c r="AN45" s="118"/>
      <c r="AP45" s="116"/>
      <c r="AQ45" s="116"/>
      <c r="AR45" s="116"/>
      <c r="AU45" s="3"/>
    </row>
    <row r="46" spans="1:47" x14ac:dyDescent="0.3">
      <c r="A46" s="170"/>
      <c r="B46" s="136" t="s">
        <v>59</v>
      </c>
      <c r="C46" s="137"/>
      <c r="D46" s="137"/>
      <c r="E46" s="137"/>
      <c r="F46" s="137"/>
      <c r="G46" s="138"/>
      <c r="H46" s="90"/>
      <c r="I46" s="225"/>
      <c r="J46" s="225"/>
      <c r="K46" s="225"/>
      <c r="L46" s="225"/>
      <c r="M46" s="226"/>
      <c r="N46" s="251"/>
      <c r="O46" s="252"/>
      <c r="P46" s="252"/>
      <c r="Q46" s="253"/>
      <c r="R46" s="9"/>
      <c r="Z46" s="5"/>
      <c r="AA46" s="119"/>
      <c r="AB46" s="120"/>
      <c r="AC46" s="121"/>
      <c r="AD46" s="392"/>
      <c r="AE46" s="393" t="b">
        <v>0</v>
      </c>
      <c r="AF46" s="394">
        <f t="shared" si="4"/>
        <v>0</v>
      </c>
      <c r="AG46" s="394" t="s">
        <v>15</v>
      </c>
      <c r="AH46" s="395"/>
      <c r="AI46" s="395" t="s">
        <v>92</v>
      </c>
      <c r="AJ46" s="395"/>
      <c r="AK46" s="394"/>
      <c r="AL46" s="394"/>
      <c r="AM46" s="394"/>
      <c r="AN46" s="118"/>
      <c r="AP46" s="116"/>
      <c r="AQ46" s="116"/>
      <c r="AR46" s="116"/>
      <c r="AU46" s="3"/>
    </row>
    <row r="47" spans="1:47" ht="15" thickBot="1" x14ac:dyDescent="0.35">
      <c r="A47" s="171"/>
      <c r="B47" s="146" t="s">
        <v>17</v>
      </c>
      <c r="C47" s="147"/>
      <c r="D47" s="147"/>
      <c r="E47" s="147"/>
      <c r="F47" s="147"/>
      <c r="G47" s="148"/>
      <c r="H47" s="89"/>
      <c r="I47" s="227"/>
      <c r="J47" s="227"/>
      <c r="K47" s="227"/>
      <c r="L47" s="227"/>
      <c r="M47" s="228"/>
      <c r="N47" s="254"/>
      <c r="O47" s="255"/>
      <c r="P47" s="255"/>
      <c r="Q47" s="256"/>
      <c r="R47" s="9"/>
      <c r="Z47" s="5"/>
      <c r="AA47" s="119"/>
      <c r="AB47" s="120"/>
      <c r="AC47" s="121"/>
      <c r="AD47" s="392"/>
      <c r="AE47" s="398" t="b">
        <v>0</v>
      </c>
      <c r="AF47" s="394">
        <f t="shared" si="4"/>
        <v>0</v>
      </c>
      <c r="AG47" s="394" t="s">
        <v>46</v>
      </c>
      <c r="AH47" s="394" t="str">
        <f>IF(AF43=0,AG43,IF(AF44=0,AG44,IF(AF45=0,AG45,IF(AF46=0,AG46,IF(AF47=0,AG47,"Kaikki kunnossa")))))</f>
        <v>Määrittele vesihuoltoverkoston jälleenhankinta- ja nykykäyttöarvo</v>
      </c>
      <c r="AI47" s="395" t="s">
        <v>129</v>
      </c>
      <c r="AJ47" s="394" t="str">
        <f>IF(AF43=0,AI43,IF(AF44=0,AI44,IF(AF45=0,AI45,IF(AF46=0,AI46,IF(AF47=0,AI47,"Kaikki kunnossa")))))</f>
        <v>Lue verkosto-omaisuudenhallinnan toteutusoppaan kappale: 4.5</v>
      </c>
      <c r="AK47" s="396">
        <f>SUM(AF43:AF47)</f>
        <v>0</v>
      </c>
      <c r="AL47" s="396">
        <v>5</v>
      </c>
      <c r="AM47" s="397">
        <f t="shared" ref="AM47" si="5">AK47/AL47</f>
        <v>0</v>
      </c>
      <c r="AN47" s="116"/>
      <c r="AP47" s="116"/>
      <c r="AQ47" s="116"/>
      <c r="AR47" s="116"/>
      <c r="AU47" s="3"/>
    </row>
    <row r="48" spans="1:47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0"/>
      <c r="Q48" s="10"/>
      <c r="Z48" s="5"/>
      <c r="AA48" s="119"/>
      <c r="AB48" s="120"/>
      <c r="AC48" s="116"/>
      <c r="AD48" s="399"/>
      <c r="AE48" s="400"/>
      <c r="AF48" s="401"/>
      <c r="AG48" s="399"/>
      <c r="AH48" s="399"/>
      <c r="AI48" s="402"/>
      <c r="AJ48" s="399"/>
      <c r="AK48" s="401">
        <f>SUM(AK12:AK47)</f>
        <v>0</v>
      </c>
      <c r="AL48" s="401">
        <f>SUM(AL12:AL47)</f>
        <v>39</v>
      </c>
      <c r="AM48" s="403"/>
      <c r="AN48" s="116"/>
      <c r="AP48" s="407">
        <f>AK48/AL48</f>
        <v>0</v>
      </c>
      <c r="AQ48" s="116"/>
      <c r="AR48" s="116"/>
    </row>
    <row r="49" spans="1:44" x14ac:dyDescent="0.3">
      <c r="Z49" s="5"/>
      <c r="AA49" s="119"/>
      <c r="AB49" s="120"/>
      <c r="AC49" s="116"/>
      <c r="AD49" s="116"/>
      <c r="AE49" s="122"/>
      <c r="AF49" s="116"/>
      <c r="AG49" s="116"/>
      <c r="AH49" s="116"/>
      <c r="AI49" s="123"/>
      <c r="AJ49" s="116"/>
      <c r="AK49" s="116"/>
      <c r="AL49" s="117"/>
      <c r="AM49" s="116"/>
      <c r="AN49" s="116"/>
      <c r="AP49" s="408">
        <f>1-AP48</f>
        <v>1</v>
      </c>
      <c r="AQ49" s="116"/>
      <c r="AR49" s="116"/>
    </row>
    <row r="50" spans="1:44" x14ac:dyDescent="0.3">
      <c r="Z50" s="5"/>
      <c r="AA50" s="119"/>
      <c r="AB50" s="120"/>
      <c r="AC50" s="116"/>
      <c r="AD50" s="116"/>
      <c r="AE50" s="122"/>
      <c r="AF50" s="116"/>
      <c r="AG50" s="116"/>
      <c r="AH50" s="116"/>
      <c r="AI50" s="123"/>
      <c r="AJ50" s="116"/>
      <c r="AK50" s="116"/>
      <c r="AL50" s="116"/>
      <c r="AM50" s="116"/>
      <c r="AN50" s="116"/>
      <c r="AP50" s="409">
        <v>1</v>
      </c>
      <c r="AQ50" s="116"/>
      <c r="AR50" s="116"/>
    </row>
    <row r="51" spans="1:44" x14ac:dyDescent="0.3">
      <c r="Z51" s="5"/>
      <c r="AA51" s="119"/>
      <c r="AB51" s="120"/>
      <c r="AC51" s="116"/>
      <c r="AD51" s="116"/>
      <c r="AE51" s="122"/>
      <c r="AF51" s="116"/>
      <c r="AG51" s="116"/>
      <c r="AH51" s="116"/>
      <c r="AI51" s="123"/>
      <c r="AJ51" s="116"/>
      <c r="AK51" s="116"/>
      <c r="AL51" s="116"/>
      <c r="AM51" s="116"/>
      <c r="AN51" s="116"/>
      <c r="AP51" s="116"/>
      <c r="AQ51" s="116"/>
      <c r="AR51" s="116"/>
    </row>
    <row r="52" spans="1:44" x14ac:dyDescent="0.3">
      <c r="A52" s="16"/>
      <c r="B52" s="142"/>
      <c r="C52" s="142"/>
      <c r="D52" s="142"/>
      <c r="E52" s="142"/>
      <c r="F52" s="142"/>
      <c r="G52" s="142"/>
      <c r="H52" s="4"/>
      <c r="I52" s="17"/>
      <c r="J52" s="17"/>
      <c r="K52" s="17"/>
      <c r="L52" s="17"/>
      <c r="M52" s="17"/>
      <c r="Z52" s="5"/>
      <c r="AA52" s="5"/>
      <c r="AB52" s="8"/>
    </row>
    <row r="53" spans="1:44" x14ac:dyDescent="0.3">
      <c r="A53" s="14"/>
      <c r="B53" s="135"/>
      <c r="C53" s="135"/>
      <c r="D53" s="135"/>
      <c r="E53" s="135"/>
      <c r="F53" s="135"/>
      <c r="G53" s="135"/>
      <c r="I53" s="15"/>
      <c r="J53" s="15"/>
      <c r="K53" s="15"/>
      <c r="L53" s="15"/>
      <c r="M53" s="15"/>
    </row>
    <row r="54" spans="1:44" x14ac:dyDescent="0.3">
      <c r="A54" s="14"/>
      <c r="B54" s="179"/>
      <c r="C54" s="179"/>
      <c r="D54" s="179"/>
      <c r="E54" s="179"/>
      <c r="F54" s="179"/>
      <c r="G54" s="179"/>
      <c r="I54" s="15"/>
      <c r="J54" s="15"/>
      <c r="K54" s="15"/>
      <c r="L54" s="15"/>
      <c r="M54" s="15"/>
    </row>
    <row r="55" spans="1:44" x14ac:dyDescent="0.3">
      <c r="A55" s="14"/>
      <c r="B55" s="135"/>
      <c r="C55" s="135"/>
      <c r="D55" s="135"/>
      <c r="E55" s="135"/>
      <c r="F55" s="135"/>
      <c r="G55" s="135"/>
      <c r="I55" s="15"/>
      <c r="J55" s="15"/>
      <c r="K55" s="15"/>
      <c r="L55" s="15"/>
      <c r="M55" s="15"/>
    </row>
    <row r="56" spans="1:44" x14ac:dyDescent="0.3">
      <c r="A56" s="14"/>
      <c r="B56" s="135"/>
      <c r="C56" s="135"/>
      <c r="D56" s="135"/>
      <c r="E56" s="135"/>
      <c r="F56" s="135"/>
      <c r="G56" s="135"/>
      <c r="I56" s="15"/>
      <c r="J56" s="15"/>
      <c r="K56" s="15"/>
      <c r="L56" s="15"/>
      <c r="M56" s="15"/>
    </row>
  </sheetData>
  <sheetProtection algorithmName="SHA-512" hashValue="B23kAI2ba4hrCqkSqTaRKAtfGx9dbZEDzZbKTmIWI6dLJthsb4oGb9YNRpqq2LlJZAZv3SjUjOLLaOcNHKpTPA==" saltValue="Yyvcn4Nxp+HipX5w2YsL0w==" spinCount="100000" sheet="1" objects="1" scenarios="1"/>
  <mergeCells count="81">
    <mergeCell ref="A9:A12"/>
    <mergeCell ref="N37:Q42"/>
    <mergeCell ref="N43:Q47"/>
    <mergeCell ref="N31:Q32"/>
    <mergeCell ref="N15:Q16"/>
    <mergeCell ref="N17:Q20"/>
    <mergeCell ref="N21:Q25"/>
    <mergeCell ref="N26:Q30"/>
    <mergeCell ref="N33:Q36"/>
    <mergeCell ref="I15:M16"/>
    <mergeCell ref="I17:M20"/>
    <mergeCell ref="I21:M25"/>
    <mergeCell ref="B17:G17"/>
    <mergeCell ref="B18:G18"/>
    <mergeCell ref="B20:G20"/>
    <mergeCell ref="A13:A14"/>
    <mergeCell ref="A15:A16"/>
    <mergeCell ref="B14:G14"/>
    <mergeCell ref="I43:M47"/>
    <mergeCell ref="I33:M36"/>
    <mergeCell ref="I31:M32"/>
    <mergeCell ref="I13:M14"/>
    <mergeCell ref="B26:G26"/>
    <mergeCell ref="B16:G16"/>
    <mergeCell ref="I37:M42"/>
    <mergeCell ref="I26:M30"/>
    <mergeCell ref="B30:G30"/>
    <mergeCell ref="B24:G24"/>
    <mergeCell ref="B23:G23"/>
    <mergeCell ref="B15:G15"/>
    <mergeCell ref="B21:G21"/>
    <mergeCell ref="I8:M8"/>
    <mergeCell ref="B8:G8"/>
    <mergeCell ref="AN8:AR8"/>
    <mergeCell ref="B13:G13"/>
    <mergeCell ref="B10:G10"/>
    <mergeCell ref="B11:G11"/>
    <mergeCell ref="B12:G12"/>
    <mergeCell ref="B9:G9"/>
    <mergeCell ref="I9:M12"/>
    <mergeCell ref="N8:Q8"/>
    <mergeCell ref="N9:Q12"/>
    <mergeCell ref="N13:Q14"/>
    <mergeCell ref="A17:A20"/>
    <mergeCell ref="A21:A25"/>
    <mergeCell ref="B32:G32"/>
    <mergeCell ref="B31:G31"/>
    <mergeCell ref="B29:G29"/>
    <mergeCell ref="A31:A32"/>
    <mergeCell ref="B28:G28"/>
    <mergeCell ref="B27:G27"/>
    <mergeCell ref="B22:G22"/>
    <mergeCell ref="B25:G25"/>
    <mergeCell ref="B19:G19"/>
    <mergeCell ref="B42:G42"/>
    <mergeCell ref="B43:G43"/>
    <mergeCell ref="B55:G55"/>
    <mergeCell ref="A37:A42"/>
    <mergeCell ref="A26:A30"/>
    <mergeCell ref="B44:G44"/>
    <mergeCell ref="B41:G41"/>
    <mergeCell ref="B39:G39"/>
    <mergeCell ref="A43:A47"/>
    <mergeCell ref="B54:G54"/>
    <mergeCell ref="A33:A36"/>
    <mergeCell ref="B1:M7"/>
    <mergeCell ref="N1:Q7"/>
    <mergeCell ref="A6:A7"/>
    <mergeCell ref="B56:G56"/>
    <mergeCell ref="B34:G34"/>
    <mergeCell ref="B33:G33"/>
    <mergeCell ref="B52:G52"/>
    <mergeCell ref="B36:G36"/>
    <mergeCell ref="B35:G35"/>
    <mergeCell ref="B53:G53"/>
    <mergeCell ref="B47:G47"/>
    <mergeCell ref="B46:G46"/>
    <mergeCell ref="B45:G45"/>
    <mergeCell ref="B37:G37"/>
    <mergeCell ref="B38:G38"/>
    <mergeCell ref="B40:G40"/>
  </mergeCells>
  <phoneticPr fontId="3" type="noConversion"/>
  <hyperlinks>
    <hyperlink ref="AI11" r:id="rId1" xr:uid="{C9A4736A-A104-4DE3-A162-04318E834547}"/>
  </hyperlinks>
  <pageMargins left="0.25" right="0.25" top="0.75" bottom="0.75" header="0.3" footer="0.3"/>
  <pageSetup paperSize="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175260</xdr:rowOff>
                  </from>
                  <to>
                    <xdr:col>7</xdr:col>
                    <xdr:colOff>388620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7</xdr:col>
                    <xdr:colOff>182880</xdr:colOff>
                    <xdr:row>8</xdr:row>
                    <xdr:rowOff>175260</xdr:rowOff>
                  </from>
                  <to>
                    <xdr:col>7</xdr:col>
                    <xdr:colOff>388620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7</xdr:col>
                    <xdr:colOff>182880</xdr:colOff>
                    <xdr:row>9</xdr:row>
                    <xdr:rowOff>175260</xdr:rowOff>
                  </from>
                  <to>
                    <xdr:col>7</xdr:col>
                    <xdr:colOff>388620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7</xdr:col>
                    <xdr:colOff>182880</xdr:colOff>
                    <xdr:row>10</xdr:row>
                    <xdr:rowOff>175260</xdr:rowOff>
                  </from>
                  <to>
                    <xdr:col>7</xdr:col>
                    <xdr:colOff>388620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7</xdr:col>
                    <xdr:colOff>182880</xdr:colOff>
                    <xdr:row>11</xdr:row>
                    <xdr:rowOff>175260</xdr:rowOff>
                  </from>
                  <to>
                    <xdr:col>7</xdr:col>
                    <xdr:colOff>388620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7</xdr:col>
                    <xdr:colOff>182880</xdr:colOff>
                    <xdr:row>12</xdr:row>
                    <xdr:rowOff>175260</xdr:rowOff>
                  </from>
                  <to>
                    <xdr:col>7</xdr:col>
                    <xdr:colOff>388620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7</xdr:col>
                    <xdr:colOff>182880</xdr:colOff>
                    <xdr:row>13</xdr:row>
                    <xdr:rowOff>175260</xdr:rowOff>
                  </from>
                  <to>
                    <xdr:col>7</xdr:col>
                    <xdr:colOff>388620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7</xdr:col>
                    <xdr:colOff>182880</xdr:colOff>
                    <xdr:row>14</xdr:row>
                    <xdr:rowOff>175260</xdr:rowOff>
                  </from>
                  <to>
                    <xdr:col>7</xdr:col>
                    <xdr:colOff>388620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7</xdr:col>
                    <xdr:colOff>182880</xdr:colOff>
                    <xdr:row>16</xdr:row>
                    <xdr:rowOff>0</xdr:rowOff>
                  </from>
                  <to>
                    <xdr:col>7</xdr:col>
                    <xdr:colOff>388620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7</xdr:col>
                    <xdr:colOff>182880</xdr:colOff>
                    <xdr:row>16</xdr:row>
                    <xdr:rowOff>175260</xdr:rowOff>
                  </from>
                  <to>
                    <xdr:col>7</xdr:col>
                    <xdr:colOff>388620</xdr:colOff>
                    <xdr:row>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7</xdr:col>
                    <xdr:colOff>182880</xdr:colOff>
                    <xdr:row>17</xdr:row>
                    <xdr:rowOff>175260</xdr:rowOff>
                  </from>
                  <to>
                    <xdr:col>7</xdr:col>
                    <xdr:colOff>388620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7</xdr:col>
                    <xdr:colOff>182880</xdr:colOff>
                    <xdr:row>19</xdr:row>
                    <xdr:rowOff>175260</xdr:rowOff>
                  </from>
                  <to>
                    <xdr:col>7</xdr:col>
                    <xdr:colOff>388620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7</xdr:col>
                    <xdr:colOff>182880</xdr:colOff>
                    <xdr:row>20</xdr:row>
                    <xdr:rowOff>175260</xdr:rowOff>
                  </from>
                  <to>
                    <xdr:col>7</xdr:col>
                    <xdr:colOff>388620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7</xdr:col>
                    <xdr:colOff>182880</xdr:colOff>
                    <xdr:row>21</xdr:row>
                    <xdr:rowOff>175260</xdr:rowOff>
                  </from>
                  <to>
                    <xdr:col>7</xdr:col>
                    <xdr:colOff>388620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7</xdr:col>
                    <xdr:colOff>182880</xdr:colOff>
                    <xdr:row>22</xdr:row>
                    <xdr:rowOff>175260</xdr:rowOff>
                  </from>
                  <to>
                    <xdr:col>7</xdr:col>
                    <xdr:colOff>388620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7</xdr:col>
                    <xdr:colOff>182880</xdr:colOff>
                    <xdr:row>24</xdr:row>
                    <xdr:rowOff>175260</xdr:rowOff>
                  </from>
                  <to>
                    <xdr:col>7</xdr:col>
                    <xdr:colOff>388620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7</xdr:col>
                    <xdr:colOff>182880</xdr:colOff>
                    <xdr:row>25</xdr:row>
                    <xdr:rowOff>175260</xdr:rowOff>
                  </from>
                  <to>
                    <xdr:col>7</xdr:col>
                    <xdr:colOff>388620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>
                  <from>
                    <xdr:col>7</xdr:col>
                    <xdr:colOff>182880</xdr:colOff>
                    <xdr:row>26</xdr:row>
                    <xdr:rowOff>175260</xdr:rowOff>
                  </from>
                  <to>
                    <xdr:col>7</xdr:col>
                    <xdr:colOff>388620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>
                  <from>
                    <xdr:col>7</xdr:col>
                    <xdr:colOff>182880</xdr:colOff>
                    <xdr:row>27</xdr:row>
                    <xdr:rowOff>175260</xdr:rowOff>
                  </from>
                  <to>
                    <xdr:col>7</xdr:col>
                    <xdr:colOff>388620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7</xdr:col>
                    <xdr:colOff>182880</xdr:colOff>
                    <xdr:row>28</xdr:row>
                    <xdr:rowOff>175260</xdr:rowOff>
                  </from>
                  <to>
                    <xdr:col>7</xdr:col>
                    <xdr:colOff>388620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7</xdr:col>
                    <xdr:colOff>182880</xdr:colOff>
                    <xdr:row>29</xdr:row>
                    <xdr:rowOff>175260</xdr:rowOff>
                  </from>
                  <to>
                    <xdr:col>7</xdr:col>
                    <xdr:colOff>388620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7</xdr:col>
                    <xdr:colOff>182880</xdr:colOff>
                    <xdr:row>36</xdr:row>
                    <xdr:rowOff>175260</xdr:rowOff>
                  </from>
                  <to>
                    <xdr:col>7</xdr:col>
                    <xdr:colOff>388620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182880</xdr:colOff>
                    <xdr:row>37</xdr:row>
                    <xdr:rowOff>175260</xdr:rowOff>
                  </from>
                  <to>
                    <xdr:col>7</xdr:col>
                    <xdr:colOff>388620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7</xdr:col>
                    <xdr:colOff>182880</xdr:colOff>
                    <xdr:row>39</xdr:row>
                    <xdr:rowOff>175260</xdr:rowOff>
                  </from>
                  <to>
                    <xdr:col>7</xdr:col>
                    <xdr:colOff>388620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40</xdr:row>
                    <xdr:rowOff>175260</xdr:rowOff>
                  </from>
                  <to>
                    <xdr:col>7</xdr:col>
                    <xdr:colOff>388620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41</xdr:row>
                    <xdr:rowOff>175260</xdr:rowOff>
                  </from>
                  <to>
                    <xdr:col>7</xdr:col>
                    <xdr:colOff>388620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182880</xdr:colOff>
                    <xdr:row>42</xdr:row>
                    <xdr:rowOff>175260</xdr:rowOff>
                  </from>
                  <to>
                    <xdr:col>7</xdr:col>
                    <xdr:colOff>388620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7</xdr:col>
                    <xdr:colOff>182880</xdr:colOff>
                    <xdr:row>43</xdr:row>
                    <xdr:rowOff>175260</xdr:rowOff>
                  </from>
                  <to>
                    <xdr:col>7</xdr:col>
                    <xdr:colOff>388620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7</xdr:col>
                    <xdr:colOff>182880</xdr:colOff>
                    <xdr:row>44</xdr:row>
                    <xdr:rowOff>175260</xdr:rowOff>
                  </from>
                  <to>
                    <xdr:col>7</xdr:col>
                    <xdr:colOff>388620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7</xdr:col>
                    <xdr:colOff>182880</xdr:colOff>
                    <xdr:row>45</xdr:row>
                    <xdr:rowOff>175260</xdr:rowOff>
                  </from>
                  <to>
                    <xdr:col>7</xdr:col>
                    <xdr:colOff>388620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7</xdr:col>
                    <xdr:colOff>182880</xdr:colOff>
                    <xdr:row>32</xdr:row>
                    <xdr:rowOff>175260</xdr:rowOff>
                  </from>
                  <to>
                    <xdr:col>7</xdr:col>
                    <xdr:colOff>388620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7</xdr:col>
                    <xdr:colOff>182880</xdr:colOff>
                    <xdr:row>33</xdr:row>
                    <xdr:rowOff>175260</xdr:rowOff>
                  </from>
                  <to>
                    <xdr:col>7</xdr:col>
                    <xdr:colOff>388620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7</xdr:col>
                    <xdr:colOff>182880</xdr:colOff>
                    <xdr:row>34</xdr:row>
                    <xdr:rowOff>175260</xdr:rowOff>
                  </from>
                  <to>
                    <xdr:col>7</xdr:col>
                    <xdr:colOff>388620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8" name="Check Box 41">
              <controlPr defaultSize="0" autoFill="0" autoLine="0" autoPict="0">
                <anchor moveWithCells="1">
                  <from>
                    <xdr:col>7</xdr:col>
                    <xdr:colOff>182880</xdr:colOff>
                    <xdr:row>31</xdr:row>
                    <xdr:rowOff>175260</xdr:rowOff>
                  </from>
                  <to>
                    <xdr:col>7</xdr:col>
                    <xdr:colOff>388620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>
                <anchor moveWithCells="1">
                  <from>
                    <xdr:col>7</xdr:col>
                    <xdr:colOff>182880</xdr:colOff>
                    <xdr:row>35</xdr:row>
                    <xdr:rowOff>175260</xdr:rowOff>
                  </from>
                  <to>
                    <xdr:col>7</xdr:col>
                    <xdr:colOff>388620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>
                <anchor moveWithCells="1">
                  <from>
                    <xdr:col>7</xdr:col>
                    <xdr:colOff>182880</xdr:colOff>
                    <xdr:row>36</xdr:row>
                    <xdr:rowOff>175260</xdr:rowOff>
                  </from>
                  <to>
                    <xdr:col>7</xdr:col>
                    <xdr:colOff>388620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>
                <anchor moveWithCells="1">
                  <from>
                    <xdr:col>7</xdr:col>
                    <xdr:colOff>182880</xdr:colOff>
                    <xdr:row>30</xdr:row>
                    <xdr:rowOff>175260</xdr:rowOff>
                  </from>
                  <to>
                    <xdr:col>7</xdr:col>
                    <xdr:colOff>388620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>
                <anchor moveWithCells="1">
                  <from>
                    <xdr:col>7</xdr:col>
                    <xdr:colOff>182880</xdr:colOff>
                    <xdr:row>38</xdr:row>
                    <xdr:rowOff>175260</xdr:rowOff>
                  </from>
                  <to>
                    <xdr:col>7</xdr:col>
                    <xdr:colOff>388620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>
                <anchor moveWithCells="1">
                  <from>
                    <xdr:col>7</xdr:col>
                    <xdr:colOff>182880</xdr:colOff>
                    <xdr:row>23</xdr:row>
                    <xdr:rowOff>175260</xdr:rowOff>
                  </from>
                  <to>
                    <xdr:col>7</xdr:col>
                    <xdr:colOff>388620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4" name="Check Box 48">
              <controlPr defaultSize="0" autoFill="0" autoLine="0" autoPict="0">
                <anchor moveWithCells="1">
                  <from>
                    <xdr:col>7</xdr:col>
                    <xdr:colOff>182880</xdr:colOff>
                    <xdr:row>18</xdr:row>
                    <xdr:rowOff>175260</xdr:rowOff>
                  </from>
                  <to>
                    <xdr:col>7</xdr:col>
                    <xdr:colOff>388620</xdr:colOff>
                    <xdr:row>19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6B7A6-4433-491C-820A-10DF98D967B4}">
  <sheetPr>
    <pageSetUpPr autoPageBreaks="0"/>
  </sheetPr>
  <dimension ref="A1:AH109"/>
  <sheetViews>
    <sheetView zoomScaleNormal="100" workbookViewId="0">
      <selection activeCell="G7" sqref="G7"/>
    </sheetView>
  </sheetViews>
  <sheetFormatPr defaultColWidth="7.33203125" defaultRowHeight="13.2" x14ac:dyDescent="0.25"/>
  <cols>
    <col min="1" max="5" width="7.33203125" style="58" customWidth="1"/>
    <col min="6" max="6" width="6.5546875" style="58" customWidth="1"/>
    <col min="7" max="7" width="7.33203125" style="58" customWidth="1"/>
    <col min="8" max="8" width="7.5546875" style="58" customWidth="1"/>
    <col min="9" max="9" width="5.6640625" style="58" customWidth="1"/>
    <col min="10" max="10" width="5.88671875" style="58" customWidth="1"/>
    <col min="11" max="11" width="5.6640625" style="58" customWidth="1"/>
    <col min="12" max="12" width="11.6640625" style="58" customWidth="1"/>
    <col min="13" max="13" width="7.33203125" style="58"/>
    <col min="14" max="14" width="5.5546875" style="58" customWidth="1"/>
    <col min="15" max="19" width="2.6640625" style="58" customWidth="1"/>
    <col min="20" max="20" width="9.109375" style="58" bestFit="1" customWidth="1"/>
    <col min="21" max="21" width="10.109375" style="58" bestFit="1" customWidth="1"/>
    <col min="22" max="16384" width="7.33203125" style="58"/>
  </cols>
  <sheetData>
    <row r="1" spans="1:34" ht="13.2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350">
        <f ca="1">IF(KYSYMYKSET!A4="",TODAY(),KYSYMYKSET!A4)</f>
        <v>44911</v>
      </c>
      <c r="L1" s="351"/>
      <c r="M1" s="56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4" ht="13.2" customHeight="1" x14ac:dyDescent="0.25">
      <c r="A2" s="59"/>
      <c r="L2" s="60"/>
      <c r="M2" s="56"/>
      <c r="N2" s="57"/>
      <c r="O2" s="57"/>
      <c r="P2" s="61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13.2" customHeight="1" x14ac:dyDescent="0.25">
      <c r="A3" s="59"/>
      <c r="L3" s="60"/>
      <c r="M3" s="56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4" ht="13.2" customHeight="1" x14ac:dyDescent="0.25">
      <c r="A4" s="59"/>
      <c r="L4" s="60"/>
      <c r="M4" s="56"/>
      <c r="N4" s="57"/>
      <c r="O4" s="57"/>
      <c r="P4" s="57"/>
      <c r="Q4" s="57"/>
      <c r="R4" s="57"/>
      <c r="S4" s="57"/>
      <c r="T4" s="57"/>
      <c r="U4" s="62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ht="13.2" customHeight="1" x14ac:dyDescent="0.25">
      <c r="A5" s="377" t="s">
        <v>3</v>
      </c>
      <c r="B5" s="378"/>
      <c r="C5" s="378"/>
      <c r="D5" s="378"/>
      <c r="E5" s="378"/>
      <c r="F5" s="378"/>
      <c r="G5" s="105" t="s">
        <v>11</v>
      </c>
      <c r="H5" s="63" t="s">
        <v>63</v>
      </c>
      <c r="I5" s="352" t="s">
        <v>64</v>
      </c>
      <c r="J5" s="353"/>
      <c r="K5" s="353"/>
      <c r="L5" s="354"/>
      <c r="M5" s="64"/>
      <c r="N5" s="65"/>
      <c r="O5" s="65"/>
      <c r="P5" s="65"/>
      <c r="Q5" s="65"/>
      <c r="R5" s="65"/>
      <c r="S5" s="65"/>
      <c r="T5" s="66"/>
      <c r="U5" s="67"/>
      <c r="V5" s="67"/>
      <c r="W5" s="68"/>
      <c r="X5" s="67"/>
      <c r="Y5" s="67"/>
      <c r="Z5" s="67"/>
      <c r="AA5" s="67"/>
      <c r="AB5" s="67"/>
      <c r="AC5" s="57"/>
      <c r="AD5" s="57"/>
      <c r="AE5" s="57"/>
      <c r="AF5" s="57"/>
      <c r="AG5" s="57"/>
      <c r="AH5" s="57"/>
    </row>
    <row r="6" spans="1:34" ht="13.2" customHeight="1" x14ac:dyDescent="0.25">
      <c r="A6" s="379" t="str">
        <f>KYSYMYKSET!A9</f>
        <v>Toimintaympäristön tunteminen</v>
      </c>
      <c r="B6" s="380"/>
      <c r="C6" s="380"/>
      <c r="D6" s="380"/>
      <c r="E6" s="380"/>
      <c r="F6" s="381"/>
      <c r="G6" s="104">
        <v>0</v>
      </c>
      <c r="H6" s="69">
        <f>KYSYMYKSET!AL12</f>
        <v>4</v>
      </c>
      <c r="I6" s="302">
        <f>KYSYMYKSET!AK12</f>
        <v>0</v>
      </c>
      <c r="J6" s="303"/>
      <c r="K6" s="303"/>
      <c r="L6" s="304"/>
      <c r="M6" s="64"/>
      <c r="N6" s="66"/>
      <c r="O6" s="66"/>
      <c r="P6" s="66"/>
      <c r="Q6" s="66"/>
      <c r="R6" s="66"/>
      <c r="S6" s="70"/>
      <c r="T6" s="71"/>
      <c r="U6" s="67"/>
      <c r="V6" s="67"/>
      <c r="W6" s="68"/>
      <c r="X6" s="67"/>
      <c r="Y6" s="67"/>
      <c r="Z6" s="67"/>
      <c r="AA6" s="67"/>
      <c r="AB6" s="67"/>
      <c r="AC6" s="57"/>
      <c r="AD6" s="57"/>
      <c r="AE6" s="57"/>
      <c r="AF6" s="57"/>
      <c r="AG6" s="57"/>
      <c r="AH6" s="57"/>
    </row>
    <row r="7" spans="1:34" ht="13.2" customHeight="1" x14ac:dyDescent="0.25">
      <c r="A7" s="379" t="str">
        <f>KYSYMYKSET!A13</f>
        <v>Omaisuudenhallinnan 
nykytilanne ja tavoitteet</v>
      </c>
      <c r="B7" s="380"/>
      <c r="C7" s="380"/>
      <c r="D7" s="380"/>
      <c r="E7" s="380"/>
      <c r="F7" s="381"/>
      <c r="G7" s="104">
        <v>0</v>
      </c>
      <c r="H7" s="69">
        <f>KYSYMYKSET!AL14</f>
        <v>2</v>
      </c>
      <c r="I7" s="302">
        <f>KYSYMYKSET!AK14</f>
        <v>0</v>
      </c>
      <c r="J7" s="303"/>
      <c r="K7" s="303"/>
      <c r="L7" s="304"/>
      <c r="M7" s="64"/>
      <c r="N7" s="66"/>
      <c r="O7" s="66"/>
      <c r="P7" s="66"/>
      <c r="Q7" s="66"/>
      <c r="R7" s="66"/>
      <c r="S7" s="70"/>
      <c r="T7" s="72"/>
      <c r="U7" s="67"/>
      <c r="V7" s="67"/>
      <c r="W7" s="68"/>
      <c r="X7" s="67"/>
      <c r="Y7" s="67"/>
      <c r="Z7" s="67"/>
      <c r="AA7" s="67"/>
      <c r="AB7" s="67"/>
      <c r="AC7" s="57"/>
      <c r="AD7" s="57"/>
      <c r="AE7" s="57"/>
      <c r="AF7" s="57"/>
      <c r="AG7" s="57"/>
      <c r="AH7" s="57"/>
    </row>
    <row r="8" spans="1:34" ht="13.2" customHeight="1" x14ac:dyDescent="0.25">
      <c r="A8" s="382" t="str">
        <f>KYSYMYKSET!A15</f>
        <v>Omaisuudenhallinnan viestintä</v>
      </c>
      <c r="B8" s="383"/>
      <c r="C8" s="383"/>
      <c r="D8" s="383"/>
      <c r="E8" s="383"/>
      <c r="F8" s="384"/>
      <c r="G8" s="104">
        <v>0</v>
      </c>
      <c r="H8" s="69">
        <f>KYSYMYKSET!AL16</f>
        <v>2</v>
      </c>
      <c r="I8" s="302">
        <f>KYSYMYKSET!AK16</f>
        <v>0</v>
      </c>
      <c r="J8" s="303"/>
      <c r="K8" s="303"/>
      <c r="L8" s="304"/>
      <c r="M8" s="64"/>
      <c r="N8" s="66"/>
      <c r="O8" s="66"/>
      <c r="P8" s="66"/>
      <c r="Q8" s="66"/>
      <c r="R8" s="66"/>
      <c r="S8" s="70"/>
      <c r="T8" s="73"/>
      <c r="U8" s="67"/>
      <c r="V8" s="67"/>
      <c r="W8" s="68"/>
      <c r="X8" s="67"/>
      <c r="Y8" s="67"/>
      <c r="Z8" s="67"/>
      <c r="AA8" s="67"/>
      <c r="AB8" s="67"/>
      <c r="AC8" s="57"/>
      <c r="AD8" s="57"/>
      <c r="AE8" s="57"/>
      <c r="AF8" s="57"/>
      <c r="AG8" s="57"/>
      <c r="AH8" s="57"/>
    </row>
    <row r="9" spans="1:34" ht="13.2" customHeight="1" x14ac:dyDescent="0.25">
      <c r="A9" s="379" t="str">
        <f>KYSYMYKSET!A17</f>
        <v>Verkoston kartoitus</v>
      </c>
      <c r="B9" s="380"/>
      <c r="C9" s="380"/>
      <c r="D9" s="380"/>
      <c r="E9" s="380"/>
      <c r="F9" s="381"/>
      <c r="G9" s="104">
        <v>0</v>
      </c>
      <c r="H9" s="69">
        <f>KYSYMYKSET!AL20</f>
        <v>4</v>
      </c>
      <c r="I9" s="302">
        <f>KYSYMYKSET!AK20</f>
        <v>0</v>
      </c>
      <c r="J9" s="303"/>
      <c r="K9" s="303"/>
      <c r="L9" s="304"/>
      <c r="M9" s="64"/>
      <c r="N9" s="66"/>
      <c r="O9" s="66"/>
      <c r="P9" s="66"/>
      <c r="Q9" s="66"/>
      <c r="R9" s="66"/>
      <c r="S9" s="70"/>
      <c r="T9" s="67"/>
      <c r="U9" s="67"/>
      <c r="V9" s="67"/>
      <c r="W9" s="68"/>
      <c r="X9" s="67"/>
      <c r="Y9" s="67"/>
      <c r="Z9" s="67"/>
      <c r="AA9" s="67"/>
      <c r="AB9" s="67"/>
      <c r="AC9" s="57"/>
      <c r="AD9" s="57"/>
      <c r="AE9" s="57"/>
      <c r="AF9" s="57"/>
      <c r="AG9" s="57"/>
      <c r="AH9" s="57"/>
    </row>
    <row r="10" spans="1:34" ht="13.2" customHeight="1" x14ac:dyDescent="0.25">
      <c r="A10" s="379" t="str">
        <f>KYSYMYKSET!A21</f>
        <v>Verkoston 
priorisointi</v>
      </c>
      <c r="B10" s="380"/>
      <c r="C10" s="380"/>
      <c r="D10" s="380"/>
      <c r="E10" s="380"/>
      <c r="F10" s="381"/>
      <c r="G10" s="104">
        <v>0</v>
      </c>
      <c r="H10" s="69">
        <f>KYSYMYKSET!AL25</f>
        <v>5</v>
      </c>
      <c r="I10" s="302">
        <f>KYSYMYKSET!AK25</f>
        <v>0</v>
      </c>
      <c r="J10" s="303"/>
      <c r="K10" s="303"/>
      <c r="L10" s="304"/>
      <c r="M10" s="64"/>
      <c r="N10" s="66"/>
      <c r="O10" s="66"/>
      <c r="P10" s="66"/>
      <c r="Q10" s="66"/>
      <c r="R10" s="66"/>
      <c r="S10" s="70"/>
      <c r="T10" s="67"/>
      <c r="U10" s="67"/>
      <c r="V10" s="67"/>
      <c r="W10" s="68"/>
      <c r="X10" s="67"/>
      <c r="Y10" s="67"/>
      <c r="Z10" s="67"/>
      <c r="AA10" s="67"/>
      <c r="AB10" s="67"/>
      <c r="AC10" s="57"/>
      <c r="AD10" s="57"/>
      <c r="AE10" s="57"/>
      <c r="AF10" s="57"/>
      <c r="AG10" s="57"/>
      <c r="AH10" s="57"/>
    </row>
    <row r="11" spans="1:34" ht="13.2" customHeight="1" x14ac:dyDescent="0.25">
      <c r="A11" s="379" t="str">
        <f>KYSYMYKSET!A26</f>
        <v>Verkoston 
kuntotutkimus</v>
      </c>
      <c r="B11" s="380"/>
      <c r="C11" s="380"/>
      <c r="D11" s="380"/>
      <c r="E11" s="380"/>
      <c r="F11" s="381"/>
      <c r="G11" s="104">
        <v>0</v>
      </c>
      <c r="H11" s="69">
        <f>KYSYMYKSET!AL30</f>
        <v>5</v>
      </c>
      <c r="I11" s="302">
        <f>KYSYMYKSET!AK30</f>
        <v>0</v>
      </c>
      <c r="J11" s="303"/>
      <c r="K11" s="303"/>
      <c r="L11" s="304"/>
      <c r="M11" s="64"/>
      <c r="N11" s="66"/>
      <c r="O11" s="66"/>
      <c r="P11" s="66"/>
      <c r="Q11" s="66"/>
      <c r="R11" s="66"/>
      <c r="S11" s="70"/>
      <c r="T11" s="67"/>
      <c r="U11" s="67"/>
      <c r="V11" s="67"/>
      <c r="W11" s="68"/>
      <c r="X11" s="67"/>
      <c r="Y11" s="67"/>
      <c r="Z11" s="67"/>
      <c r="AA11" s="67"/>
      <c r="AB11" s="67"/>
      <c r="AC11" s="57"/>
      <c r="AD11" s="57"/>
      <c r="AE11" s="57"/>
      <c r="AF11" s="57"/>
      <c r="AG11" s="57"/>
      <c r="AH11" s="57"/>
    </row>
    <row r="12" spans="1:34" ht="13.2" customHeight="1" x14ac:dyDescent="0.25">
      <c r="A12" s="281" t="str">
        <f>KYSYMYKSET!A31</f>
        <v>Verkoston käyttöikä</v>
      </c>
      <c r="B12" s="282"/>
      <c r="C12" s="282"/>
      <c r="D12" s="282"/>
      <c r="E12" s="282"/>
      <c r="F12" s="283"/>
      <c r="G12" s="104">
        <v>0</v>
      </c>
      <c r="H12" s="69">
        <f>KYSYMYKSET!AL32</f>
        <v>2</v>
      </c>
      <c r="I12" s="302">
        <f>KYSYMYKSET!AK32</f>
        <v>0</v>
      </c>
      <c r="J12" s="303"/>
      <c r="K12" s="303"/>
      <c r="L12" s="304"/>
      <c r="M12" s="64"/>
      <c r="N12" s="66"/>
      <c r="O12" s="66"/>
      <c r="P12" s="66"/>
      <c r="Q12" s="66"/>
      <c r="R12" s="66"/>
      <c r="S12" s="70"/>
      <c r="T12" s="67"/>
      <c r="U12" s="67"/>
      <c r="V12" s="67"/>
      <c r="W12" s="68"/>
      <c r="X12" s="67"/>
      <c r="Y12" s="67"/>
      <c r="Z12" s="67"/>
      <c r="AA12" s="67"/>
      <c r="AB12" s="67"/>
      <c r="AC12" s="57"/>
      <c r="AD12" s="57"/>
      <c r="AE12" s="57"/>
      <c r="AF12" s="57"/>
      <c r="AG12" s="57"/>
      <c r="AH12" s="57"/>
    </row>
    <row r="13" spans="1:34" ht="13.2" customHeight="1" x14ac:dyDescent="0.25">
      <c r="A13" s="281" t="str">
        <f>KYSYMYKSET!A33</f>
        <v>Verkoston saneeraus ja kunnossapito</v>
      </c>
      <c r="B13" s="282"/>
      <c r="C13" s="282"/>
      <c r="D13" s="282"/>
      <c r="E13" s="282"/>
      <c r="F13" s="282"/>
      <c r="G13" s="104">
        <v>0</v>
      </c>
      <c r="H13" s="69">
        <f>KYSYMYKSET!AL36</f>
        <v>4</v>
      </c>
      <c r="I13" s="302">
        <f>KYSYMYKSET!AK36</f>
        <v>0</v>
      </c>
      <c r="J13" s="303"/>
      <c r="K13" s="303"/>
      <c r="L13" s="304"/>
      <c r="M13" s="64"/>
      <c r="N13" s="66"/>
      <c r="O13" s="66"/>
      <c r="P13" s="66"/>
      <c r="Q13" s="66"/>
      <c r="R13" s="66"/>
      <c r="S13" s="70"/>
      <c r="T13" s="67"/>
      <c r="U13" s="67"/>
      <c r="V13" s="67"/>
      <c r="W13" s="68"/>
      <c r="X13" s="67"/>
      <c r="Y13" s="67"/>
      <c r="Z13" s="67"/>
      <c r="AA13" s="67"/>
      <c r="AB13" s="67"/>
      <c r="AC13" s="57"/>
      <c r="AD13" s="57"/>
      <c r="AE13" s="57"/>
      <c r="AF13" s="57"/>
      <c r="AG13" s="57"/>
      <c r="AH13" s="57"/>
    </row>
    <row r="14" spans="1:34" ht="13.2" customHeight="1" x14ac:dyDescent="0.25">
      <c r="A14" s="281" t="str">
        <f>KYSYMYKSET!A37</f>
        <v>Vesihuollon tiedonhallinta omaisuudenhallinnan tukipilarina</v>
      </c>
      <c r="B14" s="282"/>
      <c r="C14" s="282"/>
      <c r="D14" s="282"/>
      <c r="E14" s="282"/>
      <c r="F14" s="282"/>
      <c r="G14" s="104">
        <v>0</v>
      </c>
      <c r="H14" s="69">
        <f>KYSYMYKSET!AL42</f>
        <v>6</v>
      </c>
      <c r="I14" s="302">
        <f>KYSYMYKSET!AK42</f>
        <v>0</v>
      </c>
      <c r="J14" s="303"/>
      <c r="K14" s="303"/>
      <c r="L14" s="304"/>
      <c r="M14" s="64"/>
      <c r="N14" s="66"/>
      <c r="O14" s="66"/>
      <c r="P14" s="66"/>
      <c r="Q14" s="66"/>
      <c r="R14" s="66"/>
      <c r="S14" s="70"/>
      <c r="T14" s="67"/>
      <c r="U14" s="67"/>
      <c r="V14" s="67"/>
      <c r="W14" s="68"/>
      <c r="X14" s="67"/>
      <c r="Y14" s="67"/>
      <c r="Z14" s="67"/>
      <c r="AA14" s="67"/>
      <c r="AB14" s="67"/>
      <c r="AC14" s="57"/>
      <c r="AD14" s="57"/>
      <c r="AE14" s="57"/>
      <c r="AF14" s="57"/>
      <c r="AG14" s="57"/>
      <c r="AH14" s="57"/>
    </row>
    <row r="15" spans="1:34" ht="13.2" customHeight="1" x14ac:dyDescent="0.25">
      <c r="A15" s="281" t="str">
        <f>KYSYMYKSET!A43</f>
        <v>Vesihuollon talous omaisuudenhallinnan mahdollistajana</v>
      </c>
      <c r="B15" s="282"/>
      <c r="C15" s="282"/>
      <c r="D15" s="282"/>
      <c r="E15" s="282"/>
      <c r="F15" s="282"/>
      <c r="G15" s="104">
        <v>0</v>
      </c>
      <c r="H15" s="69">
        <f>KYSYMYKSET!AL47</f>
        <v>5</v>
      </c>
      <c r="I15" s="302">
        <f>KYSYMYKSET!AK47</f>
        <v>0</v>
      </c>
      <c r="J15" s="303"/>
      <c r="K15" s="303"/>
      <c r="L15" s="304"/>
      <c r="M15" s="64"/>
      <c r="N15" s="66"/>
      <c r="O15" s="66"/>
      <c r="P15" s="66"/>
      <c r="Q15" s="66"/>
      <c r="R15" s="66"/>
      <c r="S15" s="70"/>
      <c r="T15" s="67"/>
      <c r="U15" s="67"/>
      <c r="V15" s="67"/>
      <c r="W15" s="68"/>
      <c r="X15" s="67"/>
      <c r="Y15" s="67"/>
      <c r="Z15" s="67"/>
      <c r="AA15" s="67"/>
      <c r="AB15" s="67"/>
      <c r="AC15" s="57"/>
      <c r="AD15" s="57"/>
      <c r="AE15" s="57"/>
      <c r="AF15" s="57"/>
      <c r="AG15" s="57"/>
      <c r="AH15" s="57"/>
    </row>
    <row r="16" spans="1:34" ht="13.2" customHeight="1" thickBot="1" x14ac:dyDescent="0.3">
      <c r="A16" s="313" t="s">
        <v>3</v>
      </c>
      <c r="B16" s="306"/>
      <c r="C16" s="306"/>
      <c r="D16" s="306"/>
      <c r="E16" s="306"/>
      <c r="F16" s="306"/>
      <c r="G16" s="305" t="s">
        <v>10</v>
      </c>
      <c r="H16" s="305"/>
      <c r="I16" s="306"/>
      <c r="J16" s="306"/>
      <c r="K16" s="306"/>
      <c r="L16" s="307"/>
      <c r="M16" s="64"/>
      <c r="N16" s="57"/>
      <c r="O16" s="57"/>
      <c r="P16" s="74"/>
      <c r="Q16" s="57"/>
      <c r="R16" s="67"/>
      <c r="S16" s="67"/>
      <c r="T16" s="67"/>
      <c r="U16" s="67"/>
      <c r="V16" s="67"/>
      <c r="W16" s="68"/>
      <c r="X16" s="67"/>
      <c r="Y16" s="67"/>
      <c r="Z16" s="67"/>
      <c r="AA16" s="67"/>
      <c r="AB16" s="67"/>
      <c r="AC16" s="57"/>
      <c r="AD16" s="57"/>
      <c r="AE16" s="57"/>
      <c r="AF16" s="57"/>
      <c r="AG16" s="57"/>
      <c r="AH16" s="57"/>
    </row>
    <row r="17" spans="1:34" ht="15" customHeight="1" x14ac:dyDescent="0.25">
      <c r="A17" s="320" t="str">
        <f>A6</f>
        <v>Toimintaympäristön tunteminen</v>
      </c>
      <c r="B17" s="321"/>
      <c r="C17" s="321"/>
      <c r="D17" s="321"/>
      <c r="E17" s="321"/>
      <c r="F17" s="322"/>
      <c r="G17" s="314" t="str">
        <f>KYSYMYKSET!AH12</f>
        <v>VEETI-tietojen säännöllinen kerääminen ja tallentaminen</v>
      </c>
      <c r="H17" s="315"/>
      <c r="I17" s="315"/>
      <c r="J17" s="315"/>
      <c r="K17" s="315"/>
      <c r="L17" s="316"/>
      <c r="M17" s="64"/>
      <c r="Q17" s="57"/>
      <c r="R17" s="67"/>
      <c r="S17" s="67"/>
      <c r="T17" s="67"/>
      <c r="U17" s="67"/>
      <c r="V17" s="67"/>
      <c r="W17" s="68"/>
      <c r="X17" s="67"/>
      <c r="Y17" s="67"/>
      <c r="Z17" s="67"/>
      <c r="AA17" s="67"/>
      <c r="AB17" s="67"/>
      <c r="AC17" s="57"/>
      <c r="AD17" s="57"/>
      <c r="AE17" s="57"/>
      <c r="AF17" s="57"/>
      <c r="AG17" s="57"/>
      <c r="AH17" s="57"/>
    </row>
    <row r="18" spans="1:34" ht="15" customHeight="1" x14ac:dyDescent="0.3">
      <c r="A18" s="323"/>
      <c r="B18" s="324"/>
      <c r="C18" s="324"/>
      <c r="D18" s="324"/>
      <c r="E18" s="324"/>
      <c r="F18" s="325"/>
      <c r="G18" s="317"/>
      <c r="H18" s="318"/>
      <c r="I18" s="318"/>
      <c r="J18" s="318"/>
      <c r="K18" s="318"/>
      <c r="L18" s="319"/>
      <c r="M18" s="64"/>
      <c r="Q18" s="57"/>
      <c r="R18" s="67"/>
      <c r="S18" s="67"/>
      <c r="T18" s="67"/>
      <c r="U18" s="1"/>
      <c r="V18" s="67"/>
      <c r="W18" s="68"/>
      <c r="X18" s="67"/>
      <c r="Y18" s="67"/>
      <c r="Z18" s="67"/>
      <c r="AA18" s="67"/>
      <c r="AB18" s="67"/>
      <c r="AC18" s="57"/>
      <c r="AD18" s="57"/>
      <c r="AE18" s="57"/>
      <c r="AF18" s="57"/>
      <c r="AG18" s="57"/>
      <c r="AH18" s="57"/>
    </row>
    <row r="19" spans="1:34" ht="15" customHeight="1" x14ac:dyDescent="0.3">
      <c r="A19" s="323"/>
      <c r="B19" s="324"/>
      <c r="C19" s="324"/>
      <c r="D19" s="324"/>
      <c r="E19" s="324"/>
      <c r="F19" s="325"/>
      <c r="G19" s="274" t="str">
        <f>KYSYMYKSET!AJ12</f>
        <v>Lue lisää https://www.vvy.fi/ajankohtaista/uutiset/ymparistohallinnon-vesihuollon-tietojarjestelma-veeti/</v>
      </c>
      <c r="H19" s="275"/>
      <c r="I19" s="275"/>
      <c r="J19" s="275"/>
      <c r="K19" s="275"/>
      <c r="L19" s="276"/>
      <c r="M19" s="64"/>
      <c r="N19" s="57"/>
      <c r="O19" s="57"/>
      <c r="P19" s="57"/>
      <c r="Q19" s="57"/>
      <c r="R19" s="67"/>
      <c r="S19" s="67"/>
      <c r="T19" s="67"/>
      <c r="U19" s="1"/>
      <c r="V19" s="67"/>
      <c r="W19" s="68"/>
      <c r="X19" s="6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 ht="15" customHeight="1" thickBot="1" x14ac:dyDescent="0.35">
      <c r="A20" s="326"/>
      <c r="B20" s="327"/>
      <c r="C20" s="327"/>
      <c r="D20" s="327"/>
      <c r="E20" s="327"/>
      <c r="F20" s="328"/>
      <c r="G20" s="277"/>
      <c r="H20" s="278"/>
      <c r="I20" s="278"/>
      <c r="J20" s="278"/>
      <c r="K20" s="278"/>
      <c r="L20" s="279"/>
      <c r="M20" s="64"/>
      <c r="N20" s="57"/>
      <c r="O20" s="57"/>
      <c r="P20" s="57"/>
      <c r="Q20" s="57"/>
      <c r="R20" s="67"/>
      <c r="S20" s="67"/>
      <c r="T20" s="67"/>
      <c r="U20" s="1"/>
      <c r="V20" s="67"/>
      <c r="W20" s="68"/>
      <c r="X20" s="67"/>
      <c r="Y20" s="57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34" ht="15" customHeight="1" x14ac:dyDescent="0.3">
      <c r="A21" s="320" t="str">
        <f>A7</f>
        <v>Omaisuudenhallinnan 
nykytilanne ja tavoitteet</v>
      </c>
      <c r="B21" s="321"/>
      <c r="C21" s="321"/>
      <c r="D21" s="321"/>
      <c r="E21" s="321"/>
      <c r="F21" s="322"/>
      <c r="G21" s="314" t="str">
        <f>KYSYMYKSET!AH14</f>
        <v>Laitoksen omaisuudenhallintaa kuvaavien tunnuslukujen määritys. Nykytilanteen määritys tunnuslukujen avulla</v>
      </c>
      <c r="H21" s="315"/>
      <c r="I21" s="315"/>
      <c r="J21" s="315"/>
      <c r="K21" s="315"/>
      <c r="L21" s="316"/>
      <c r="M21" s="64"/>
      <c r="N21" s="57"/>
      <c r="O21" s="57"/>
      <c r="P21" s="57"/>
      <c r="Q21" s="57"/>
      <c r="R21" s="67"/>
      <c r="S21" s="67"/>
      <c r="T21" s="67"/>
      <c r="U21" s="1"/>
      <c r="V21" s="67"/>
      <c r="W21" s="68"/>
      <c r="X21" s="6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  <row r="22" spans="1:34" ht="15" customHeight="1" x14ac:dyDescent="0.3">
      <c r="A22" s="323"/>
      <c r="B22" s="324"/>
      <c r="C22" s="324"/>
      <c r="D22" s="324"/>
      <c r="E22" s="324"/>
      <c r="F22" s="325"/>
      <c r="G22" s="317"/>
      <c r="H22" s="318"/>
      <c r="I22" s="318"/>
      <c r="J22" s="318"/>
      <c r="K22" s="318"/>
      <c r="L22" s="319"/>
      <c r="M22" s="64"/>
      <c r="N22" s="57"/>
      <c r="O22" s="57"/>
      <c r="P22" s="57"/>
      <c r="Q22" s="57"/>
      <c r="R22" s="67"/>
      <c r="S22" s="67"/>
      <c r="T22" s="67"/>
      <c r="U22" s="1"/>
      <c r="V22" s="67"/>
      <c r="W22" s="68"/>
      <c r="X22" s="67"/>
      <c r="Y22" s="57"/>
      <c r="Z22" s="57"/>
      <c r="AA22" s="57"/>
      <c r="AB22" s="57"/>
      <c r="AC22" s="57"/>
      <c r="AD22" s="57"/>
      <c r="AE22" s="57"/>
      <c r="AF22" s="57"/>
      <c r="AG22" s="57"/>
      <c r="AH22" s="57"/>
    </row>
    <row r="23" spans="1:34" ht="15" customHeight="1" x14ac:dyDescent="0.3">
      <c r="A23" s="323"/>
      <c r="B23" s="324"/>
      <c r="C23" s="324"/>
      <c r="D23" s="324"/>
      <c r="E23" s="324"/>
      <c r="F23" s="325"/>
      <c r="G23" s="274" t="str">
        <f>KYSYMYKSET!AJ14</f>
        <v>Lue verkosto-omaisuudenhallinnan toteutusoppaan kappale: 3.2 ja 3.3</v>
      </c>
      <c r="H23" s="275"/>
      <c r="I23" s="275"/>
      <c r="J23" s="275"/>
      <c r="K23" s="275"/>
      <c r="L23" s="276"/>
      <c r="M23" s="64"/>
      <c r="N23" s="57"/>
      <c r="O23" s="57"/>
      <c r="P23" s="57"/>
      <c r="Q23" s="57"/>
      <c r="R23" s="67"/>
      <c r="S23" s="67"/>
      <c r="T23" s="67"/>
      <c r="U23" s="1"/>
      <c r="V23" s="67"/>
      <c r="W23" s="68"/>
      <c r="X23" s="67"/>
      <c r="Y23" s="57"/>
      <c r="Z23" s="57"/>
      <c r="AA23" s="57"/>
      <c r="AB23" s="57"/>
      <c r="AC23" s="57"/>
      <c r="AD23" s="57"/>
      <c r="AE23" s="57"/>
      <c r="AF23" s="57"/>
      <c r="AG23" s="57"/>
      <c r="AH23" s="57"/>
    </row>
    <row r="24" spans="1:34" ht="15" customHeight="1" thickBot="1" x14ac:dyDescent="0.35">
      <c r="A24" s="326"/>
      <c r="B24" s="327"/>
      <c r="C24" s="327"/>
      <c r="D24" s="327"/>
      <c r="E24" s="327"/>
      <c r="F24" s="328"/>
      <c r="G24" s="277"/>
      <c r="H24" s="278"/>
      <c r="I24" s="278"/>
      <c r="J24" s="278"/>
      <c r="K24" s="278"/>
      <c r="L24" s="279"/>
      <c r="M24" s="64"/>
      <c r="N24" s="57"/>
      <c r="O24" s="57"/>
      <c r="P24" s="57"/>
      <c r="Q24" s="57"/>
      <c r="R24" s="67"/>
      <c r="S24" s="67"/>
      <c r="T24" s="67"/>
      <c r="U24" s="1"/>
      <c r="V24" s="67"/>
      <c r="W24" s="68"/>
      <c r="X24" s="67"/>
      <c r="Y24" s="57"/>
      <c r="Z24" s="57"/>
      <c r="AA24" s="57"/>
      <c r="AB24" s="57"/>
      <c r="AC24" s="57"/>
      <c r="AD24" s="57"/>
      <c r="AE24" s="57"/>
      <c r="AF24" s="57"/>
      <c r="AG24" s="57"/>
      <c r="AH24" s="57"/>
    </row>
    <row r="25" spans="1:34" ht="15" customHeight="1" x14ac:dyDescent="0.3">
      <c r="A25" s="320" t="str">
        <f>A8</f>
        <v>Omaisuudenhallinnan viestintä</v>
      </c>
      <c r="B25" s="321"/>
      <c r="C25" s="321"/>
      <c r="D25" s="321"/>
      <c r="E25" s="321"/>
      <c r="F25" s="322"/>
      <c r="G25" s="308" t="str">
        <f>KYSYMYKSET!AH16</f>
        <v>Viestintäsuunnitelman laatiminen ja sen noudattaminen laitoksen organisaatiossa</v>
      </c>
      <c r="H25" s="309"/>
      <c r="I25" s="309"/>
      <c r="J25" s="309"/>
      <c r="K25" s="309"/>
      <c r="L25" s="310"/>
      <c r="M25" s="64"/>
      <c r="N25" s="57"/>
      <c r="O25" s="57"/>
      <c r="P25" s="57"/>
      <c r="Q25" s="57"/>
      <c r="R25" s="67"/>
      <c r="S25" s="67"/>
      <c r="T25" s="67"/>
      <c r="U25" s="1"/>
      <c r="V25" s="67"/>
      <c r="W25" s="68"/>
      <c r="X25" s="67"/>
      <c r="Y25" s="57"/>
      <c r="Z25" s="57"/>
      <c r="AA25" s="57"/>
      <c r="AB25" s="57"/>
      <c r="AC25" s="57"/>
      <c r="AD25" s="57"/>
      <c r="AE25" s="57"/>
      <c r="AF25" s="57"/>
      <c r="AG25" s="57"/>
      <c r="AH25" s="57"/>
    </row>
    <row r="26" spans="1:34" ht="15" customHeight="1" x14ac:dyDescent="0.3">
      <c r="A26" s="323"/>
      <c r="B26" s="324"/>
      <c r="C26" s="324"/>
      <c r="D26" s="324"/>
      <c r="E26" s="324"/>
      <c r="F26" s="325"/>
      <c r="G26" s="311"/>
      <c r="H26" s="311"/>
      <c r="I26" s="311"/>
      <c r="J26" s="311"/>
      <c r="K26" s="311"/>
      <c r="L26" s="312"/>
      <c r="M26" s="64"/>
      <c r="N26" s="57"/>
      <c r="O26" s="57"/>
      <c r="P26" s="57"/>
      <c r="Q26" s="57"/>
      <c r="R26" s="67"/>
      <c r="S26" s="67"/>
      <c r="T26" s="67"/>
      <c r="U26" s="1"/>
      <c r="V26" s="67"/>
      <c r="W26" s="68"/>
      <c r="X26" s="67"/>
      <c r="Y26" s="57"/>
      <c r="Z26" s="57"/>
      <c r="AA26" s="57"/>
      <c r="AB26" s="57"/>
      <c r="AC26" s="57"/>
      <c r="AD26" s="57"/>
      <c r="AE26" s="57"/>
      <c r="AF26" s="57"/>
      <c r="AG26" s="57"/>
      <c r="AH26" s="57"/>
    </row>
    <row r="27" spans="1:34" ht="15" customHeight="1" x14ac:dyDescent="0.3">
      <c r="A27" s="323"/>
      <c r="B27" s="324"/>
      <c r="C27" s="324"/>
      <c r="D27" s="324"/>
      <c r="E27" s="324"/>
      <c r="F27" s="325"/>
      <c r="G27" s="329" t="str">
        <f>KYSYMYKSET!AJ16</f>
        <v>Lue toteutusoppaan kappale 3.5, pyydä muilta laitoksilta malleja viestintäsuunnitelmista. Englanninkielinen esimerkki löytyy AWWA:n sivuilta (osoite kappaleen 3.5 lisälukusuosituksissa)</v>
      </c>
      <c r="H27" s="330"/>
      <c r="I27" s="330"/>
      <c r="J27" s="330"/>
      <c r="K27" s="330"/>
      <c r="L27" s="331"/>
      <c r="M27" s="64"/>
      <c r="N27" s="57"/>
      <c r="O27" s="57"/>
      <c r="P27" s="57"/>
      <c r="Q27" s="57"/>
      <c r="R27" s="67"/>
      <c r="S27" s="67"/>
      <c r="T27" s="67"/>
      <c r="U27" s="1"/>
      <c r="V27" s="67"/>
      <c r="W27" s="68"/>
      <c r="X27" s="67"/>
      <c r="Y27" s="57"/>
      <c r="Z27" s="57"/>
      <c r="AA27" s="57"/>
      <c r="AB27" s="57"/>
      <c r="AC27" s="57"/>
      <c r="AD27" s="57"/>
      <c r="AE27" s="57"/>
      <c r="AF27" s="57"/>
      <c r="AG27" s="57"/>
      <c r="AH27" s="57"/>
    </row>
    <row r="28" spans="1:34" ht="15" thickBot="1" x14ac:dyDescent="0.35">
      <c r="A28" s="326"/>
      <c r="B28" s="327"/>
      <c r="C28" s="327"/>
      <c r="D28" s="327"/>
      <c r="E28" s="327"/>
      <c r="F28" s="328"/>
      <c r="G28" s="332"/>
      <c r="H28" s="333"/>
      <c r="I28" s="333"/>
      <c r="J28" s="333"/>
      <c r="K28" s="333"/>
      <c r="L28" s="334"/>
      <c r="M28" s="64"/>
      <c r="N28" s="57"/>
      <c r="O28" s="57"/>
      <c r="P28" s="57"/>
      <c r="Q28" s="57"/>
      <c r="R28" s="67"/>
      <c r="S28" s="67"/>
      <c r="T28" s="67"/>
      <c r="U28" s="1"/>
      <c r="V28" s="67"/>
      <c r="W28" s="68"/>
      <c r="X28" s="67"/>
      <c r="Y28" s="57"/>
      <c r="Z28" s="57"/>
      <c r="AA28" s="57"/>
      <c r="AB28" s="57"/>
      <c r="AC28" s="57"/>
      <c r="AD28" s="57"/>
      <c r="AE28" s="57"/>
      <c r="AF28" s="57"/>
      <c r="AG28" s="57"/>
      <c r="AH28" s="57"/>
    </row>
    <row r="29" spans="1:34" ht="15" customHeight="1" x14ac:dyDescent="0.3">
      <c r="A29" s="335" t="str">
        <f>A9</f>
        <v>Verkoston kartoitus</v>
      </c>
      <c r="B29" s="336"/>
      <c r="C29" s="336"/>
      <c r="D29" s="336"/>
      <c r="E29" s="336"/>
      <c r="F29" s="337"/>
      <c r="G29" s="308" t="str">
        <f>KYSYMYKSET!AH20</f>
        <v>Paperisten verkostokarttojen digitointi ja uusien mittaustietojen tallentaminen digitaalisessa muodossa</v>
      </c>
      <c r="H29" s="309"/>
      <c r="I29" s="309"/>
      <c r="J29" s="309"/>
      <c r="K29" s="309"/>
      <c r="L29" s="310"/>
      <c r="M29" s="56"/>
      <c r="N29" s="57"/>
      <c r="O29" s="57"/>
      <c r="P29" s="57"/>
      <c r="Q29" s="57"/>
      <c r="R29" s="57"/>
      <c r="S29" s="57"/>
      <c r="T29" s="67"/>
      <c r="U29" s="1"/>
      <c r="V29" s="67"/>
      <c r="W29" s="67"/>
      <c r="X29" s="67"/>
      <c r="Y29" s="68"/>
      <c r="Z29" s="67"/>
      <c r="AA29" s="57"/>
      <c r="AB29" s="57"/>
      <c r="AC29" s="57"/>
      <c r="AD29" s="57"/>
      <c r="AE29" s="57"/>
      <c r="AF29" s="57"/>
      <c r="AG29" s="57"/>
      <c r="AH29" s="57"/>
    </row>
    <row r="30" spans="1:34" ht="15" customHeight="1" x14ac:dyDescent="0.3">
      <c r="A30" s="338"/>
      <c r="B30" s="339"/>
      <c r="C30" s="339"/>
      <c r="D30" s="339"/>
      <c r="E30" s="339"/>
      <c r="F30" s="340"/>
      <c r="G30" s="311"/>
      <c r="H30" s="311"/>
      <c r="I30" s="311"/>
      <c r="J30" s="311"/>
      <c r="K30" s="311"/>
      <c r="L30" s="312"/>
      <c r="M30" s="56"/>
      <c r="N30" s="57"/>
      <c r="O30" s="57"/>
      <c r="P30" s="57"/>
      <c r="Q30" s="57"/>
      <c r="R30" s="57"/>
      <c r="S30" s="57"/>
      <c r="T30" s="67"/>
      <c r="U30" s="1"/>
      <c r="V30" s="67"/>
      <c r="W30" s="67"/>
      <c r="X30" s="67"/>
      <c r="Y30" s="68"/>
      <c r="Z30" s="67"/>
      <c r="AA30" s="57"/>
      <c r="AB30" s="57"/>
      <c r="AC30" s="57"/>
      <c r="AD30" s="57"/>
      <c r="AE30" s="57"/>
      <c r="AF30" s="57"/>
      <c r="AG30" s="57"/>
      <c r="AH30" s="57"/>
    </row>
    <row r="31" spans="1:34" ht="14.4" x14ac:dyDescent="0.3">
      <c r="A31" s="338"/>
      <c r="B31" s="339"/>
      <c r="C31" s="339"/>
      <c r="D31" s="339"/>
      <c r="E31" s="339"/>
      <c r="F31" s="340"/>
      <c r="G31" s="274" t="str">
        <f>KYSYMYKSET!AJ20</f>
        <v>Lue verkosto-omaisuudenhallinnan toteutusoppaan kappale: 4.1 ja julkaisu Vesihuoltoverkoston mittaus ja dokumentointi</v>
      </c>
      <c r="H31" s="275"/>
      <c r="I31" s="275"/>
      <c r="J31" s="275"/>
      <c r="K31" s="275"/>
      <c r="L31" s="276"/>
      <c r="M31" s="56"/>
      <c r="N31" s="57"/>
      <c r="O31" s="57"/>
      <c r="P31" s="57"/>
      <c r="Q31" s="57"/>
      <c r="R31" s="57"/>
      <c r="S31" s="57"/>
      <c r="T31" s="67"/>
      <c r="U31" s="1"/>
      <c r="V31" s="67"/>
      <c r="W31" s="67"/>
      <c r="X31" s="67"/>
      <c r="Y31" s="68"/>
      <c r="Z31" s="67"/>
      <c r="AA31" s="57"/>
      <c r="AB31" s="57"/>
      <c r="AC31" s="57"/>
      <c r="AD31" s="57"/>
      <c r="AE31" s="57"/>
      <c r="AF31" s="57"/>
      <c r="AG31" s="57"/>
      <c r="AH31" s="57"/>
    </row>
    <row r="32" spans="1:34" ht="15" thickBot="1" x14ac:dyDescent="0.35">
      <c r="A32" s="341"/>
      <c r="B32" s="342"/>
      <c r="C32" s="342"/>
      <c r="D32" s="342"/>
      <c r="E32" s="342"/>
      <c r="F32" s="343"/>
      <c r="G32" s="277"/>
      <c r="H32" s="278"/>
      <c r="I32" s="278"/>
      <c r="J32" s="278"/>
      <c r="K32" s="278"/>
      <c r="L32" s="279"/>
      <c r="M32" s="56"/>
      <c r="N32" s="57"/>
      <c r="O32" s="57"/>
      <c r="P32" s="57"/>
      <c r="Q32" s="57"/>
      <c r="R32" s="57"/>
      <c r="S32" s="57"/>
      <c r="T32" s="67"/>
      <c r="U32" s="1"/>
      <c r="V32" s="67"/>
      <c r="W32" s="67"/>
      <c r="X32" s="67"/>
      <c r="Y32" s="68"/>
      <c r="Z32" s="67"/>
      <c r="AA32" s="57"/>
      <c r="AB32" s="57"/>
      <c r="AC32" s="57"/>
      <c r="AD32" s="57"/>
      <c r="AE32" s="57"/>
      <c r="AF32" s="57"/>
      <c r="AG32" s="57"/>
      <c r="AH32" s="57"/>
    </row>
    <row r="33" spans="1:34" ht="15" customHeight="1" x14ac:dyDescent="0.3">
      <c r="A33" s="320" t="str">
        <f>A10</f>
        <v>Verkoston 
priorisointi</v>
      </c>
      <c r="B33" s="321"/>
      <c r="C33" s="321"/>
      <c r="D33" s="321"/>
      <c r="E33" s="321"/>
      <c r="F33" s="322"/>
      <c r="G33" s="308" t="str">
        <f>KYSYMYKSET!AH25</f>
        <v>Vesihuoltojärjestelmän toimivuuden kannalta keskeisimpien osian tiedostaminen ja kirjaaminen esimerkiksi verkkotietojärjestelmään</v>
      </c>
      <c r="H33" s="309"/>
      <c r="I33" s="309"/>
      <c r="J33" s="309"/>
      <c r="K33" s="309"/>
      <c r="L33" s="310"/>
      <c r="M33" s="56"/>
      <c r="N33" s="57"/>
      <c r="O33" s="57"/>
      <c r="P33" s="57"/>
      <c r="Q33" s="57"/>
      <c r="R33" s="57"/>
      <c r="S33" s="57"/>
      <c r="T33" s="57"/>
      <c r="U33" s="1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</row>
    <row r="34" spans="1:34" ht="15" customHeight="1" x14ac:dyDescent="0.25">
      <c r="A34" s="323"/>
      <c r="B34" s="324"/>
      <c r="C34" s="324"/>
      <c r="D34" s="324"/>
      <c r="E34" s="324"/>
      <c r="F34" s="325"/>
      <c r="G34" s="311"/>
      <c r="H34" s="311"/>
      <c r="I34" s="311"/>
      <c r="J34" s="311"/>
      <c r="K34" s="311"/>
      <c r="L34" s="312"/>
      <c r="M34" s="56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 ht="15" customHeight="1" x14ac:dyDescent="0.25">
      <c r="A35" s="323"/>
      <c r="B35" s="324"/>
      <c r="C35" s="324"/>
      <c r="D35" s="324"/>
      <c r="E35" s="324"/>
      <c r="F35" s="325"/>
      <c r="G35" s="344" t="str">
        <f>KYSYMYKSET!AJ25</f>
        <v>Lue verkosto-omaisuudenhallinnan toteutusoppaan kappale: 4.2</v>
      </c>
      <c r="H35" s="345"/>
      <c r="I35" s="345"/>
      <c r="J35" s="345"/>
      <c r="K35" s="345"/>
      <c r="L35" s="346"/>
      <c r="M35" s="5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 ht="15" customHeight="1" thickBot="1" x14ac:dyDescent="0.3">
      <c r="A36" s="326"/>
      <c r="B36" s="327"/>
      <c r="C36" s="327"/>
      <c r="D36" s="327"/>
      <c r="E36" s="327"/>
      <c r="F36" s="328"/>
      <c r="G36" s="347"/>
      <c r="H36" s="348"/>
      <c r="I36" s="348"/>
      <c r="J36" s="348"/>
      <c r="K36" s="348"/>
      <c r="L36" s="349"/>
      <c r="M36" s="5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5" customHeight="1" x14ac:dyDescent="0.25">
      <c r="A37" s="355" t="str">
        <f>A11</f>
        <v>Verkoston 
kuntotutkimus</v>
      </c>
      <c r="B37" s="356"/>
      <c r="C37" s="356"/>
      <c r="D37" s="356"/>
      <c r="E37" s="356"/>
      <c r="F37" s="356"/>
      <c r="G37" s="308" t="str">
        <f>KYSYMYKSET!AH30</f>
        <v>Kerätään ja tallennetaan systemaattisesti verkostoa koskevia havaintotietoja yhteisesti sovituilla pelisäännöillä</v>
      </c>
      <c r="H37" s="309"/>
      <c r="I37" s="309"/>
      <c r="J37" s="309"/>
      <c r="K37" s="309"/>
      <c r="L37" s="310"/>
      <c r="M37" s="5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5" customHeight="1" x14ac:dyDescent="0.25">
      <c r="A38" s="357"/>
      <c r="B38" s="358"/>
      <c r="C38" s="358"/>
      <c r="D38" s="358"/>
      <c r="E38" s="358"/>
      <c r="F38" s="358"/>
      <c r="G38" s="311"/>
      <c r="H38" s="311"/>
      <c r="I38" s="311"/>
      <c r="J38" s="311"/>
      <c r="K38" s="311"/>
      <c r="L38" s="312"/>
      <c r="M38" s="5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4.4" customHeight="1" x14ac:dyDescent="0.25">
      <c r="A39" s="357"/>
      <c r="B39" s="358"/>
      <c r="C39" s="358"/>
      <c r="D39" s="358"/>
      <c r="E39" s="358"/>
      <c r="F39" s="358"/>
      <c r="G39" s="289" t="str">
        <f>KYSYMYKSET!AJ30</f>
        <v>Lue verkosto-omaisuudenhallinnan toteutusoppaan kappale: 4.1 ja 4.3 sekä julkaisu Vesihuoltoverkoston mittaus ja dokumentointi</v>
      </c>
      <c r="H39" s="361"/>
      <c r="I39" s="361"/>
      <c r="J39" s="361"/>
      <c r="K39" s="361"/>
      <c r="L39" s="362"/>
      <c r="M39" s="5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 ht="13.8" thickBot="1" x14ac:dyDescent="0.3">
      <c r="A40" s="359"/>
      <c r="B40" s="360"/>
      <c r="C40" s="360"/>
      <c r="D40" s="360"/>
      <c r="E40" s="360"/>
      <c r="F40" s="360"/>
      <c r="G40" s="363"/>
      <c r="H40" s="363"/>
      <c r="I40" s="363"/>
      <c r="J40" s="363"/>
      <c r="K40" s="363"/>
      <c r="L40" s="364"/>
      <c r="M40" s="5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 ht="14.4" customHeight="1" x14ac:dyDescent="0.25">
      <c r="A41" s="365" t="str">
        <f>A12</f>
        <v>Verkoston käyttöikä</v>
      </c>
      <c r="B41" s="366"/>
      <c r="C41" s="366"/>
      <c r="D41" s="366"/>
      <c r="E41" s="366"/>
      <c r="F41" s="366"/>
      <c r="G41" s="371" t="str">
        <f>KYSYMYKSET!AH32</f>
        <v>Määrittele verkoston laskennallinen käyttöikä. Mikäli mahdollista, huomioi verkoston materiaali</v>
      </c>
      <c r="H41" s="372"/>
      <c r="I41" s="372"/>
      <c r="J41" s="372"/>
      <c r="K41" s="372"/>
      <c r="L41" s="373"/>
      <c r="M41" s="5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 ht="14.4" customHeight="1" x14ac:dyDescent="0.25">
      <c r="A42" s="367"/>
      <c r="B42" s="368"/>
      <c r="C42" s="368"/>
      <c r="D42" s="368"/>
      <c r="E42" s="368"/>
      <c r="F42" s="368"/>
      <c r="G42" s="361"/>
      <c r="H42" s="361"/>
      <c r="I42" s="361"/>
      <c r="J42" s="361"/>
      <c r="K42" s="361"/>
      <c r="L42" s="362"/>
      <c r="M42" s="5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 x14ac:dyDescent="0.25">
      <c r="A43" s="367"/>
      <c r="B43" s="368"/>
      <c r="C43" s="368"/>
      <c r="D43" s="368"/>
      <c r="E43" s="368"/>
      <c r="F43" s="368"/>
      <c r="G43" s="289" t="str">
        <f>KYSYMYKSET!AJ32</f>
        <v xml:space="preserve">Lue verkosto-omaisuudenhallinnan toteutusoppaan kappale: 4.4 </v>
      </c>
      <c r="H43" s="290"/>
      <c r="I43" s="290"/>
      <c r="J43" s="290"/>
      <c r="K43" s="290"/>
      <c r="L43" s="291"/>
      <c r="M43" s="5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 ht="13.8" thickBot="1" x14ac:dyDescent="0.3">
      <c r="A44" s="369"/>
      <c r="B44" s="370"/>
      <c r="C44" s="370"/>
      <c r="D44" s="370"/>
      <c r="E44" s="370"/>
      <c r="F44" s="370"/>
      <c r="G44" s="292"/>
      <c r="H44" s="292"/>
      <c r="I44" s="292"/>
      <c r="J44" s="292"/>
      <c r="K44" s="292"/>
      <c r="L44" s="293"/>
      <c r="M44" s="56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 x14ac:dyDescent="0.25">
      <c r="A45" s="294" t="str">
        <f>A13</f>
        <v>Verkoston saneeraus ja kunnossapito</v>
      </c>
      <c r="B45" s="295"/>
      <c r="C45" s="295"/>
      <c r="D45" s="295"/>
      <c r="E45" s="295"/>
      <c r="F45" s="295"/>
      <c r="G45" s="284" t="str">
        <f>KYSYMYKSET!AH36</f>
        <v>Kriittisen verkoston osalta laitoksella toteutetaan ennakoivaa kunnossapitoa</v>
      </c>
      <c r="H45" s="285"/>
      <c r="I45" s="285"/>
      <c r="J45" s="285"/>
      <c r="K45" s="285"/>
      <c r="L45" s="286"/>
      <c r="M45" s="5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 x14ac:dyDescent="0.25">
      <c r="A46" s="296"/>
      <c r="B46" s="297"/>
      <c r="C46" s="297"/>
      <c r="D46" s="297"/>
      <c r="E46" s="297"/>
      <c r="F46" s="297"/>
      <c r="G46" s="287"/>
      <c r="H46" s="287"/>
      <c r="I46" s="287"/>
      <c r="J46" s="287"/>
      <c r="K46" s="287"/>
      <c r="L46" s="288"/>
      <c r="M46" s="5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 x14ac:dyDescent="0.25">
      <c r="A47" s="296"/>
      <c r="B47" s="297"/>
      <c r="C47" s="297"/>
      <c r="D47" s="297"/>
      <c r="E47" s="297"/>
      <c r="F47" s="297"/>
      <c r="G47" s="374" t="str">
        <f>KYSYMYKSET!AJ36</f>
        <v>Lue verkosto-omaisuudenhallinnan toteutusoppaan kappale: 4.6</v>
      </c>
      <c r="H47" s="287"/>
      <c r="I47" s="287"/>
      <c r="J47" s="287"/>
      <c r="K47" s="287"/>
      <c r="L47" s="288"/>
      <c r="M47" s="5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 ht="13.8" thickBot="1" x14ac:dyDescent="0.3">
      <c r="A48" s="298"/>
      <c r="B48" s="299"/>
      <c r="C48" s="299"/>
      <c r="D48" s="299"/>
      <c r="E48" s="299"/>
      <c r="F48" s="299"/>
      <c r="G48" s="375"/>
      <c r="H48" s="375"/>
      <c r="I48" s="375"/>
      <c r="J48" s="375"/>
      <c r="K48" s="375"/>
      <c r="L48" s="376"/>
      <c r="M48" s="5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34" x14ac:dyDescent="0.25">
      <c r="A49" s="294" t="str">
        <f>A14</f>
        <v>Vesihuollon tiedonhallinta omaisuudenhallinnan tukipilarina</v>
      </c>
      <c r="B49" s="295"/>
      <c r="C49" s="295"/>
      <c r="D49" s="295"/>
      <c r="E49" s="295"/>
      <c r="F49" s="295"/>
      <c r="G49" s="284" t="str">
        <f>KYSYMYKSET!AH42</f>
        <v>Tieto- ja kyberturvatilanteen kartoitus ja tietoturvan huomioiminen jatkuvana prosessina</v>
      </c>
      <c r="H49" s="285"/>
      <c r="I49" s="285"/>
      <c r="J49" s="285"/>
      <c r="K49" s="285"/>
      <c r="L49" s="286"/>
      <c r="M49" s="5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:34" x14ac:dyDescent="0.25">
      <c r="A50" s="296"/>
      <c r="B50" s="297"/>
      <c r="C50" s="297"/>
      <c r="D50" s="297"/>
      <c r="E50" s="297"/>
      <c r="F50" s="297"/>
      <c r="G50" s="287"/>
      <c r="H50" s="287"/>
      <c r="I50" s="287"/>
      <c r="J50" s="287"/>
      <c r="K50" s="287"/>
      <c r="L50" s="288"/>
      <c r="M50" s="56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</row>
    <row r="51" spans="1:34" x14ac:dyDescent="0.25">
      <c r="A51" s="296"/>
      <c r="B51" s="297"/>
      <c r="C51" s="297"/>
      <c r="D51" s="297"/>
      <c r="E51" s="297"/>
      <c r="F51" s="297"/>
      <c r="G51" s="289" t="str">
        <f>KYSYMYKSET!AJ42</f>
        <v>Lue verkosto-omaisuudenhallinnan toteutusoppaan kappale: 5.1</v>
      </c>
      <c r="H51" s="290"/>
      <c r="I51" s="290"/>
      <c r="J51" s="290"/>
      <c r="K51" s="290"/>
      <c r="L51" s="291"/>
      <c r="M51" s="56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</row>
    <row r="52" spans="1:34" ht="13.8" thickBot="1" x14ac:dyDescent="0.3">
      <c r="A52" s="298"/>
      <c r="B52" s="299"/>
      <c r="C52" s="299"/>
      <c r="D52" s="299"/>
      <c r="E52" s="299"/>
      <c r="F52" s="299"/>
      <c r="G52" s="292"/>
      <c r="H52" s="292"/>
      <c r="I52" s="292"/>
      <c r="J52" s="292"/>
      <c r="K52" s="292"/>
      <c r="L52" s="293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</row>
    <row r="53" spans="1:34" x14ac:dyDescent="0.25">
      <c r="A53" s="294" t="str">
        <f>A15</f>
        <v>Vesihuollon talous omaisuudenhallinnan mahdollistajana</v>
      </c>
      <c r="B53" s="295"/>
      <c r="C53" s="295"/>
      <c r="D53" s="295"/>
      <c r="E53" s="295"/>
      <c r="F53" s="295"/>
      <c r="G53" s="300" t="str">
        <f>KYSYMYKSET!AH47</f>
        <v>Määrittele vesihuoltoverkoston jälleenhankinta- ja nykykäyttöarvo</v>
      </c>
      <c r="H53" s="300"/>
      <c r="I53" s="300"/>
      <c r="J53" s="300"/>
      <c r="K53" s="300"/>
      <c r="L53" s="301"/>
      <c r="M53" s="56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</row>
    <row r="54" spans="1:34" x14ac:dyDescent="0.25">
      <c r="A54" s="296"/>
      <c r="B54" s="297"/>
      <c r="C54" s="297"/>
      <c r="D54" s="297"/>
      <c r="E54" s="297"/>
      <c r="F54" s="297"/>
      <c r="G54" s="290"/>
      <c r="H54" s="290"/>
      <c r="I54" s="290"/>
      <c r="J54" s="290"/>
      <c r="K54" s="290"/>
      <c r="L54" s="291"/>
      <c r="M54" s="56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</row>
    <row r="55" spans="1:34" x14ac:dyDescent="0.25">
      <c r="A55" s="296"/>
      <c r="B55" s="297"/>
      <c r="C55" s="297"/>
      <c r="D55" s="297"/>
      <c r="E55" s="297"/>
      <c r="F55" s="297"/>
      <c r="G55" s="290" t="str">
        <f>KYSYMYKSET!AJ47</f>
        <v>Lue verkosto-omaisuudenhallinnan toteutusoppaan kappale: 4.5</v>
      </c>
      <c r="H55" s="290"/>
      <c r="I55" s="290"/>
      <c r="J55" s="290"/>
      <c r="K55" s="290"/>
      <c r="L55" s="291"/>
      <c r="M55" s="56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</row>
    <row r="56" spans="1:34" ht="13.8" thickBot="1" x14ac:dyDescent="0.3">
      <c r="A56" s="298"/>
      <c r="B56" s="299"/>
      <c r="C56" s="299"/>
      <c r="D56" s="299"/>
      <c r="E56" s="299"/>
      <c r="F56" s="299"/>
      <c r="G56" s="292"/>
      <c r="H56" s="292"/>
      <c r="I56" s="292"/>
      <c r="J56" s="292"/>
      <c r="K56" s="292"/>
      <c r="L56" s="293"/>
      <c r="M56" s="56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1:34" x14ac:dyDescent="0.25">
      <c r="A57" s="75"/>
      <c r="B57" s="76"/>
      <c r="C57" s="76"/>
      <c r="D57" s="76"/>
      <c r="E57" s="76"/>
      <c r="F57" s="76"/>
      <c r="G57" s="76"/>
      <c r="H57" s="76"/>
      <c r="I57" s="77"/>
      <c r="J57" s="77"/>
      <c r="K57" s="77"/>
      <c r="L57" s="77"/>
      <c r="M57" s="56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</row>
    <row r="58" spans="1:34" x14ac:dyDescent="0.25">
      <c r="A58" s="78"/>
      <c r="B58" s="79"/>
      <c r="C58" s="79"/>
      <c r="D58" s="79"/>
      <c r="E58" s="79"/>
      <c r="F58" s="79"/>
      <c r="G58" s="79"/>
      <c r="H58" s="79"/>
      <c r="M58" s="56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1:34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56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1:34" x14ac:dyDescent="0.25">
      <c r="I60" s="79"/>
      <c r="J60" s="79"/>
      <c r="K60" s="79"/>
      <c r="L60" s="79"/>
      <c r="M60" s="56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1:34" x14ac:dyDescent="0.25">
      <c r="A61" s="79"/>
      <c r="B61" s="79"/>
      <c r="C61" s="79"/>
      <c r="D61" s="79"/>
      <c r="E61" s="79"/>
      <c r="F61" s="79"/>
      <c r="G61" s="79"/>
      <c r="H61" s="79"/>
      <c r="M61" s="56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1:34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56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1:34" x14ac:dyDescent="0.25">
      <c r="I63" s="79"/>
      <c r="J63" s="79"/>
      <c r="K63" s="79"/>
      <c r="L63" s="79"/>
      <c r="M63" s="56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1:34" x14ac:dyDescent="0.25">
      <c r="A64" s="79"/>
      <c r="B64" s="79"/>
      <c r="C64" s="79"/>
      <c r="D64" s="79"/>
      <c r="E64" s="79"/>
      <c r="F64" s="79"/>
      <c r="G64" s="79"/>
      <c r="H64" s="79"/>
      <c r="M64" s="56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</row>
    <row r="65" spans="1:3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56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</row>
    <row r="66" spans="1:34" x14ac:dyDescent="0.25">
      <c r="I66" s="79"/>
      <c r="J66" s="79"/>
      <c r="K66" s="79"/>
      <c r="L66" s="79"/>
      <c r="M66" s="56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</row>
    <row r="67" spans="1:34" x14ac:dyDescent="0.25">
      <c r="A67" s="79"/>
      <c r="B67" s="79"/>
      <c r="C67" s="79"/>
      <c r="D67" s="79"/>
      <c r="E67" s="79"/>
      <c r="F67" s="79"/>
      <c r="G67" s="79"/>
      <c r="H67" s="79"/>
      <c r="M67" s="56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</row>
    <row r="68" spans="1:3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56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</row>
    <row r="69" spans="1:34" x14ac:dyDescent="0.25">
      <c r="I69" s="79"/>
      <c r="J69" s="79"/>
      <c r="K69" s="79"/>
      <c r="L69" s="79"/>
      <c r="M69" s="56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</row>
    <row r="70" spans="1:34" x14ac:dyDescent="0.25">
      <c r="A70" s="79"/>
      <c r="B70" s="79"/>
      <c r="C70" s="79"/>
      <c r="D70" s="79"/>
      <c r="E70" s="79"/>
      <c r="F70" s="79"/>
      <c r="G70" s="79"/>
      <c r="H70" s="79"/>
      <c r="M70" s="56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</row>
    <row r="71" spans="1:34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0"/>
      <c r="N71" s="81"/>
      <c r="O71" s="81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</row>
    <row r="72" spans="1:34" x14ac:dyDescent="0.25">
      <c r="I72" s="79"/>
      <c r="J72" s="79"/>
      <c r="K72" s="79"/>
      <c r="L72" s="79"/>
      <c r="M72" s="80"/>
      <c r="N72" s="81"/>
      <c r="O72" s="81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</row>
    <row r="73" spans="1:34" x14ac:dyDescent="0.25">
      <c r="A73" s="79"/>
      <c r="B73" s="79"/>
      <c r="C73" s="79"/>
      <c r="D73" s="79"/>
      <c r="E73" s="79"/>
      <c r="F73" s="79"/>
      <c r="G73" s="79"/>
      <c r="H73" s="79"/>
      <c r="M73" s="56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</row>
    <row r="74" spans="1:34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80"/>
      <c r="N74" s="81"/>
      <c r="O74" s="81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</row>
    <row r="75" spans="1:34" x14ac:dyDescent="0.25">
      <c r="I75" s="79"/>
      <c r="J75" s="79"/>
      <c r="K75" s="79"/>
      <c r="L75" s="79"/>
      <c r="M75" s="80"/>
      <c r="N75" s="81"/>
      <c r="O75" s="81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</row>
    <row r="76" spans="1:34" x14ac:dyDescent="0.25">
      <c r="A76" s="79"/>
      <c r="B76" s="79"/>
      <c r="C76" s="79"/>
      <c r="D76" s="79"/>
      <c r="E76" s="79"/>
      <c r="F76" s="79"/>
      <c r="G76" s="79"/>
      <c r="H76" s="79"/>
      <c r="M76" s="56"/>
      <c r="N76" s="57"/>
      <c r="O76" s="57"/>
      <c r="P76" s="57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57"/>
      <c r="AF76" s="57"/>
      <c r="AG76" s="57"/>
      <c r="AH76" s="57"/>
    </row>
    <row r="77" spans="1:34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80"/>
      <c r="N77" s="81"/>
      <c r="O77" s="81"/>
      <c r="P77" s="57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0"/>
      <c r="AC77" s="280"/>
      <c r="AD77" s="280"/>
      <c r="AE77" s="57"/>
      <c r="AF77" s="57"/>
      <c r="AG77" s="57"/>
      <c r="AH77" s="57"/>
    </row>
    <row r="78" spans="1:34" x14ac:dyDescent="0.25">
      <c r="I78" s="79"/>
      <c r="J78" s="79"/>
      <c r="K78" s="79"/>
      <c r="L78" s="79"/>
      <c r="M78" s="80"/>
      <c r="N78" s="81"/>
      <c r="O78" s="81"/>
      <c r="P78" s="57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  <c r="AB78" s="280"/>
      <c r="AC78" s="280"/>
      <c r="AD78" s="280"/>
      <c r="AE78" s="57"/>
      <c r="AF78" s="57"/>
      <c r="AG78" s="57"/>
      <c r="AH78" s="57"/>
    </row>
    <row r="79" spans="1:34" x14ac:dyDescent="0.25">
      <c r="A79" s="79"/>
      <c r="B79" s="79"/>
      <c r="C79" s="79"/>
      <c r="D79" s="79"/>
      <c r="E79" s="79"/>
      <c r="F79" s="79"/>
      <c r="G79" s="79"/>
      <c r="H79" s="79"/>
      <c r="M79" s="56"/>
      <c r="N79" s="57"/>
      <c r="O79" s="57"/>
      <c r="P79" s="57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  <c r="AC79" s="280"/>
      <c r="AD79" s="280"/>
      <c r="AE79" s="57"/>
      <c r="AF79" s="57"/>
      <c r="AG79" s="57"/>
      <c r="AH79" s="57"/>
    </row>
    <row r="80" spans="1:34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80"/>
      <c r="N80" s="81"/>
      <c r="O80" s="81"/>
      <c r="P80" s="57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57"/>
      <c r="AF80" s="57"/>
      <c r="AG80" s="57"/>
      <c r="AH80" s="57"/>
    </row>
    <row r="81" spans="1:34" x14ac:dyDescent="0.25">
      <c r="I81" s="79"/>
      <c r="J81" s="79"/>
      <c r="K81" s="79"/>
      <c r="L81" s="79"/>
      <c r="M81" s="80"/>
      <c r="N81" s="81"/>
      <c r="O81" s="81"/>
      <c r="P81" s="57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  <c r="AC81" s="280"/>
      <c r="AD81" s="280"/>
      <c r="AE81" s="57"/>
      <c r="AF81" s="57"/>
      <c r="AG81" s="57"/>
      <c r="AH81" s="57"/>
    </row>
    <row r="82" spans="1:34" x14ac:dyDescent="0.25">
      <c r="A82" s="79"/>
      <c r="B82" s="79"/>
      <c r="C82" s="79"/>
      <c r="D82" s="79"/>
      <c r="E82" s="79"/>
      <c r="F82" s="79"/>
      <c r="G82" s="79"/>
      <c r="H82" s="79"/>
      <c r="M82" s="56"/>
      <c r="N82" s="57"/>
      <c r="O82" s="57"/>
      <c r="P82" s="57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0"/>
      <c r="AE82" s="57"/>
      <c r="AF82" s="57"/>
      <c r="AG82" s="57"/>
      <c r="AH82" s="57"/>
    </row>
    <row r="83" spans="1:34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81"/>
      <c r="O83" s="81"/>
      <c r="P83" s="57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57"/>
      <c r="AF83" s="57"/>
      <c r="AG83" s="57"/>
      <c r="AH83" s="57"/>
    </row>
    <row r="84" spans="1:34" x14ac:dyDescent="0.25">
      <c r="A84" s="82"/>
      <c r="B84" s="83"/>
      <c r="C84" s="82"/>
      <c r="D84" s="83"/>
      <c r="E84" s="82"/>
      <c r="F84" s="83"/>
      <c r="G84" s="82"/>
      <c r="H84" s="83"/>
      <c r="I84" s="79"/>
      <c r="J84" s="79"/>
      <c r="K84" s="79"/>
      <c r="L84" s="79"/>
      <c r="M84" s="80"/>
      <c r="N84" s="81"/>
      <c r="O84" s="81"/>
      <c r="P84" s="57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  <c r="AC84" s="280"/>
      <c r="AD84" s="280"/>
      <c r="AE84" s="57"/>
      <c r="AF84" s="57"/>
      <c r="AG84" s="57"/>
      <c r="AH84" s="57"/>
    </row>
    <row r="85" spans="1:34" x14ac:dyDescent="0.25">
      <c r="A85" s="79"/>
      <c r="B85" s="79"/>
      <c r="C85" s="79"/>
      <c r="D85" s="79"/>
      <c r="E85" s="79"/>
      <c r="F85" s="79"/>
      <c r="G85" s="79"/>
      <c r="H85" s="79"/>
      <c r="I85" s="82"/>
      <c r="J85" s="83"/>
      <c r="K85" s="83"/>
      <c r="L85" s="83"/>
      <c r="M85" s="56"/>
      <c r="N85" s="57"/>
      <c r="O85" s="57"/>
      <c r="P85" s="57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0"/>
      <c r="AC85" s="280"/>
      <c r="AD85" s="280"/>
      <c r="AE85" s="57"/>
      <c r="AF85" s="57"/>
      <c r="AG85" s="57"/>
      <c r="AH85" s="57"/>
    </row>
    <row r="86" spans="1:34" x14ac:dyDescent="0.25">
      <c r="A86" s="83"/>
      <c r="B86" s="83"/>
      <c r="C86" s="83"/>
      <c r="D86" s="83"/>
      <c r="E86" s="83"/>
      <c r="F86" s="83"/>
      <c r="G86" s="83"/>
      <c r="H86" s="83"/>
      <c r="I86" s="79"/>
      <c r="J86" s="79"/>
      <c r="K86" s="79"/>
      <c r="L86" s="79"/>
      <c r="M86" s="80"/>
      <c r="N86" s="81"/>
      <c r="O86" s="81"/>
      <c r="P86" s="57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  <c r="AB86" s="280"/>
      <c r="AC86" s="280"/>
      <c r="AD86" s="280"/>
      <c r="AE86" s="57"/>
      <c r="AF86" s="57"/>
      <c r="AG86" s="57"/>
      <c r="AH86" s="57"/>
    </row>
    <row r="87" spans="1:34" x14ac:dyDescent="0.25">
      <c r="A87" s="82"/>
      <c r="B87" s="83"/>
      <c r="C87" s="82"/>
      <c r="D87" s="83"/>
      <c r="E87" s="82"/>
      <c r="F87" s="83"/>
      <c r="G87" s="82"/>
      <c r="H87" s="83"/>
      <c r="I87" s="83"/>
      <c r="J87" s="83"/>
      <c r="K87" s="83"/>
      <c r="L87" s="83"/>
      <c r="M87" s="80"/>
      <c r="N87" s="81"/>
      <c r="O87" s="81"/>
      <c r="P87" s="57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0"/>
      <c r="AC87" s="280"/>
      <c r="AD87" s="280"/>
      <c r="AE87" s="57"/>
      <c r="AF87" s="57"/>
      <c r="AG87" s="57"/>
      <c r="AH87" s="57"/>
    </row>
    <row r="88" spans="1:34" x14ac:dyDescent="0.25">
      <c r="I88" s="82"/>
      <c r="J88" s="83"/>
      <c r="K88" s="83"/>
      <c r="L88" s="83"/>
      <c r="M88" s="56"/>
      <c r="N88" s="57"/>
      <c r="O88" s="57"/>
      <c r="P88" s="57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  <c r="AB88" s="280"/>
      <c r="AC88" s="280"/>
      <c r="AD88" s="280"/>
      <c r="AE88" s="57"/>
      <c r="AF88" s="57"/>
      <c r="AG88" s="57"/>
      <c r="AH88" s="57"/>
    </row>
    <row r="89" spans="1:34" x14ac:dyDescent="0.25">
      <c r="M89" s="80"/>
      <c r="N89" s="81"/>
      <c r="O89" s="81"/>
      <c r="P89" s="57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57"/>
      <c r="AF89" s="57"/>
      <c r="AG89" s="57"/>
      <c r="AH89" s="57"/>
    </row>
    <row r="90" spans="1:34" x14ac:dyDescent="0.25">
      <c r="M90" s="80"/>
      <c r="N90" s="81"/>
      <c r="O90" s="81"/>
      <c r="P90" s="57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57"/>
      <c r="AF90" s="57"/>
      <c r="AG90" s="57"/>
      <c r="AH90" s="57"/>
    </row>
    <row r="91" spans="1:34" x14ac:dyDescent="0.25">
      <c r="M91" s="56"/>
      <c r="N91" s="57"/>
      <c r="O91" s="57"/>
      <c r="P91" s="57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57"/>
      <c r="AF91" s="57"/>
      <c r="AG91" s="57"/>
      <c r="AH91" s="57"/>
    </row>
    <row r="92" spans="1:34" x14ac:dyDescent="0.25">
      <c r="M92" s="80"/>
      <c r="N92" s="81"/>
      <c r="O92" s="81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x14ac:dyDescent="0.25">
      <c r="M93" s="80"/>
      <c r="N93" s="81"/>
      <c r="O93" s="81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</row>
    <row r="94" spans="1:34" x14ac:dyDescent="0.25">
      <c r="M94" s="56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</row>
    <row r="95" spans="1:34" x14ac:dyDescent="0.25">
      <c r="M95" s="81"/>
      <c r="N95" s="81"/>
      <c r="O95" s="81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</row>
    <row r="96" spans="1:34" x14ac:dyDescent="0.25">
      <c r="M96" s="81"/>
      <c r="N96" s="81"/>
      <c r="O96" s="81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</row>
    <row r="98" spans="13:15" x14ac:dyDescent="0.25">
      <c r="M98" s="79"/>
      <c r="N98" s="79"/>
      <c r="O98" s="79"/>
    </row>
    <row r="99" spans="13:15" x14ac:dyDescent="0.25">
      <c r="M99" s="79"/>
      <c r="N99" s="79"/>
      <c r="O99" s="79"/>
    </row>
    <row r="101" spans="13:15" x14ac:dyDescent="0.25">
      <c r="M101" s="79"/>
      <c r="N101" s="79"/>
      <c r="O101" s="79"/>
    </row>
    <row r="102" spans="13:15" x14ac:dyDescent="0.25">
      <c r="M102" s="79"/>
      <c r="N102" s="79"/>
      <c r="O102" s="79"/>
    </row>
    <row r="104" spans="13:15" x14ac:dyDescent="0.25">
      <c r="M104" s="79"/>
      <c r="N104" s="79"/>
      <c r="O104" s="79"/>
    </row>
    <row r="105" spans="13:15" x14ac:dyDescent="0.25">
      <c r="M105" s="79"/>
      <c r="N105" s="79"/>
      <c r="O105" s="79"/>
    </row>
    <row r="106" spans="13:15" x14ac:dyDescent="0.25">
      <c r="M106" s="83"/>
      <c r="N106" s="83"/>
      <c r="O106" s="83"/>
    </row>
    <row r="107" spans="13:15" x14ac:dyDescent="0.25">
      <c r="M107" s="79"/>
      <c r="N107" s="79"/>
      <c r="O107" s="79"/>
    </row>
    <row r="108" spans="13:15" x14ac:dyDescent="0.25">
      <c r="M108" s="83"/>
      <c r="N108" s="83"/>
      <c r="O108" s="83"/>
    </row>
    <row r="109" spans="13:15" x14ac:dyDescent="0.25">
      <c r="M109" s="83"/>
      <c r="N109" s="83"/>
      <c r="O109" s="83"/>
    </row>
  </sheetData>
  <sheetProtection algorithmName="SHA-512" hashValue="ExAFMd7m6cQ2ocAuaGwFlTYKaju6JyBs9oLMGwbtfXt4HZbzmxEqgaRJOekb0WSi5kDqc7gGKc3PhGUkiKy9KA==" saltValue="aJnIzHneNo4sIjB059DNdw==" spinCount="100000" sheet="1" objects="1" scenarios="1"/>
  <mergeCells count="125">
    <mergeCell ref="I14:L14"/>
    <mergeCell ref="I15:L15"/>
    <mergeCell ref="A21:F24"/>
    <mergeCell ref="A13:F13"/>
    <mergeCell ref="A14:F14"/>
    <mergeCell ref="A15:F15"/>
    <mergeCell ref="AD88:AD90"/>
    <mergeCell ref="Y88:Y90"/>
    <mergeCell ref="Z88:Z90"/>
    <mergeCell ref="AA88:AA90"/>
    <mergeCell ref="AB88:AB90"/>
    <mergeCell ref="Z85:Z87"/>
    <mergeCell ref="AA85:AA87"/>
    <mergeCell ref="AB85:AB87"/>
    <mergeCell ref="AC85:AC87"/>
    <mergeCell ref="AC88:AC90"/>
    <mergeCell ref="Y85:Y87"/>
    <mergeCell ref="AB82:AB84"/>
    <mergeCell ref="AD85:AD87"/>
    <mergeCell ref="AC82:AC84"/>
    <mergeCell ref="AD82:AD84"/>
    <mergeCell ref="T85:T87"/>
    <mergeCell ref="U85:U87"/>
    <mergeCell ref="V85:V87"/>
    <mergeCell ref="A5:F5"/>
    <mergeCell ref="A6:F6"/>
    <mergeCell ref="A7:F7"/>
    <mergeCell ref="A8:F8"/>
    <mergeCell ref="A9:F9"/>
    <mergeCell ref="A10:F10"/>
    <mergeCell ref="A11:F11"/>
    <mergeCell ref="W88:W90"/>
    <mergeCell ref="X88:X90"/>
    <mergeCell ref="Q88:Q90"/>
    <mergeCell ref="R88:R90"/>
    <mergeCell ref="S88:S90"/>
    <mergeCell ref="T88:T90"/>
    <mergeCell ref="U88:U90"/>
    <mergeCell ref="V88:V90"/>
    <mergeCell ref="Q82:Q84"/>
    <mergeCell ref="R82:R84"/>
    <mergeCell ref="S82:S84"/>
    <mergeCell ref="T82:T84"/>
    <mergeCell ref="U82:U84"/>
    <mergeCell ref="V82:V84"/>
    <mergeCell ref="Q85:Q87"/>
    <mergeCell ref="R85:R87"/>
    <mergeCell ref="S85:S87"/>
    <mergeCell ref="W85:W87"/>
    <mergeCell ref="X85:X87"/>
    <mergeCell ref="W82:W84"/>
    <mergeCell ref="X82:X84"/>
    <mergeCell ref="Y82:Y84"/>
    <mergeCell ref="Z82:Z84"/>
    <mergeCell ref="AA82:AA84"/>
    <mergeCell ref="AC79:AC81"/>
    <mergeCell ref="AD79:AD81"/>
    <mergeCell ref="AC76:AC78"/>
    <mergeCell ref="AD76:AD78"/>
    <mergeCell ref="Q79:Q81"/>
    <mergeCell ref="R79:R81"/>
    <mergeCell ref="S79:S81"/>
    <mergeCell ref="T79:T81"/>
    <mergeCell ref="U79:U81"/>
    <mergeCell ref="V79:V81"/>
    <mergeCell ref="W79:W81"/>
    <mergeCell ref="X79:X81"/>
    <mergeCell ref="W76:W78"/>
    <mergeCell ref="X76:X78"/>
    <mergeCell ref="Y76:Y78"/>
    <mergeCell ref="Z76:Z78"/>
    <mergeCell ref="Y79:Y81"/>
    <mergeCell ref="Z79:Z81"/>
    <mergeCell ref="AA79:AA81"/>
    <mergeCell ref="AB79:AB81"/>
    <mergeCell ref="AA76:AA78"/>
    <mergeCell ref="AB76:AB78"/>
    <mergeCell ref="Q76:Q78"/>
    <mergeCell ref="R76:R78"/>
    <mergeCell ref="U76:U78"/>
    <mergeCell ref="V76:V78"/>
    <mergeCell ref="S76:S78"/>
    <mergeCell ref="G25:L26"/>
    <mergeCell ref="G37:L38"/>
    <mergeCell ref="A37:F40"/>
    <mergeCell ref="G39:L40"/>
    <mergeCell ref="A41:F44"/>
    <mergeCell ref="G41:L42"/>
    <mergeCell ref="G43:L44"/>
    <mergeCell ref="A45:F48"/>
    <mergeCell ref="G45:L46"/>
    <mergeCell ref="G47:L48"/>
    <mergeCell ref="K1:L1"/>
    <mergeCell ref="I5:L5"/>
    <mergeCell ref="I6:L6"/>
    <mergeCell ref="I7:L7"/>
    <mergeCell ref="I8:L8"/>
    <mergeCell ref="I9:L9"/>
    <mergeCell ref="I10:L10"/>
    <mergeCell ref="I11:L11"/>
    <mergeCell ref="I13:L13"/>
    <mergeCell ref="G19:L20"/>
    <mergeCell ref="T76:T78"/>
    <mergeCell ref="A12:F12"/>
    <mergeCell ref="G49:L50"/>
    <mergeCell ref="G51:L52"/>
    <mergeCell ref="A53:F56"/>
    <mergeCell ref="G53:L54"/>
    <mergeCell ref="G55:L56"/>
    <mergeCell ref="I12:L12"/>
    <mergeCell ref="G16:L16"/>
    <mergeCell ref="G29:L30"/>
    <mergeCell ref="A16:F16"/>
    <mergeCell ref="G33:L34"/>
    <mergeCell ref="G17:L18"/>
    <mergeCell ref="G21:L22"/>
    <mergeCell ref="A17:F20"/>
    <mergeCell ref="A49:F52"/>
    <mergeCell ref="G23:L24"/>
    <mergeCell ref="G27:L28"/>
    <mergeCell ref="A25:F28"/>
    <mergeCell ref="G31:L32"/>
    <mergeCell ref="A29:F32"/>
    <mergeCell ref="A33:F36"/>
    <mergeCell ref="G35:L36"/>
  </mergeCells>
  <conditionalFormatting sqref="A6:F6 I6:L6">
    <cfRule type="expression" dxfId="9" priority="10">
      <formula>$G$6&gt;$I$6</formula>
    </cfRule>
  </conditionalFormatting>
  <conditionalFormatting sqref="A7:F7 I7:L7">
    <cfRule type="expression" dxfId="8" priority="9">
      <formula>$G$7&gt;$I$7</formula>
    </cfRule>
  </conditionalFormatting>
  <conditionalFormatting sqref="A8:F8 I8:L8">
    <cfRule type="expression" dxfId="7" priority="8">
      <formula>$G$8&gt;$I$8</formula>
    </cfRule>
  </conditionalFormatting>
  <conditionalFormatting sqref="I9:L9 A9:F9">
    <cfRule type="expression" dxfId="6" priority="7">
      <formula>$G$9&gt;$I$9</formula>
    </cfRule>
  </conditionalFormatting>
  <conditionalFormatting sqref="A10:F10 I10:L10">
    <cfRule type="expression" dxfId="5" priority="6">
      <formula>$G$10&gt;$I$10</formula>
    </cfRule>
  </conditionalFormatting>
  <conditionalFormatting sqref="I12:L12 A12:F12">
    <cfRule type="expression" dxfId="4" priority="5">
      <formula>$G$12&gt;$I$12</formula>
    </cfRule>
  </conditionalFormatting>
  <conditionalFormatting sqref="A11:F11 I11:L11">
    <cfRule type="expression" dxfId="3" priority="4">
      <formula>$G$11&gt;$I$11</formula>
    </cfRule>
  </conditionalFormatting>
  <conditionalFormatting sqref="A13:F13 I13:L13">
    <cfRule type="expression" dxfId="2" priority="3">
      <formula>$G$13&gt;$I$13</formula>
    </cfRule>
  </conditionalFormatting>
  <conditionalFormatting sqref="A14:F14 I14:L14">
    <cfRule type="expression" dxfId="1" priority="2">
      <formula>$G$14&gt;$I$14</formula>
    </cfRule>
  </conditionalFormatting>
  <conditionalFormatting sqref="A15:F15 I15:L15">
    <cfRule type="expression" dxfId="0" priority="1">
      <formula>$G$15&gt;$I$15</formula>
    </cfRule>
  </conditionalFormatting>
  <pageMargins left="0.70078740157480324" right="0.70078740157480324" top="0.19685039370078741" bottom="0" header="0" footer="0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288B6E0794A7644B0AFD7A1938EE3AF" ma:contentTypeVersion="16" ma:contentTypeDescription="Luo uusi asiakirja." ma:contentTypeScope="" ma:versionID="1d162398b45aa83780f8ec10f11bd996">
  <xsd:schema xmlns:xsd="http://www.w3.org/2001/XMLSchema" xmlns:xs="http://www.w3.org/2001/XMLSchema" xmlns:p="http://schemas.microsoft.com/office/2006/metadata/properties" xmlns:ns2="44a5ebd8-b9bd-4f76-9ea5-f6d45203b8d2" xmlns:ns3="e5c82937-2ea2-4861-be31-63ded3678d05" targetNamespace="http://schemas.microsoft.com/office/2006/metadata/properties" ma:root="true" ma:fieldsID="5cd87e750603f475a4d515b36a61dab6" ns2:_="" ns3:_="">
    <xsd:import namespace="44a5ebd8-b9bd-4f76-9ea5-f6d45203b8d2"/>
    <xsd:import namespace="e5c82937-2ea2-4861-be31-63ded3678d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5ebd8-b9bd-4f76-9ea5-f6d45203b8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d990ad3-1d93-4d8b-98a7-316ee4c16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2937-2ea2-4861-be31-63ded3678d0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bf1d23-02d4-42b1-81cf-efcd8a7f4706}" ma:internalName="TaxCatchAll" ma:showField="CatchAllData" ma:web="e5c82937-2ea2-4861-be31-63ded3678d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2937-2ea2-4861-be31-63ded3678d05" xsi:nil="true"/>
    <lcf76f155ced4ddcb4097134ff3c332f xmlns="44a5ebd8-b9bd-4f76-9ea5-f6d45203b8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59D5E8-94A4-4EE2-A8CC-BE92513AFA71}"/>
</file>

<file path=customXml/itemProps2.xml><?xml version="1.0" encoding="utf-8"?>
<ds:datastoreItem xmlns:ds="http://schemas.openxmlformats.org/officeDocument/2006/customXml" ds:itemID="{5CD6D7F6-51AD-4367-89F9-98F6BB7B89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DB7397-F964-4FBE-B070-0E33216D9BA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08e246-5af1-43d3-9386-7d3dc113cf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JOHDANTO</vt:lpstr>
      <vt:lpstr>KYSYMYKSET</vt:lpstr>
      <vt:lpstr>YHTEENVETO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Raukola, Pekka</dc:creator>
  <cp:keywords/>
  <dc:description/>
  <cp:lastModifiedBy>Raukola, Pekka</cp:lastModifiedBy>
  <cp:revision/>
  <cp:lastPrinted>2022-12-09T12:03:11Z</cp:lastPrinted>
  <dcterms:created xsi:type="dcterms:W3CDTF">2022-03-08T13:57:53Z</dcterms:created>
  <dcterms:modified xsi:type="dcterms:W3CDTF">2022-12-16T05:17:04Z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2022-03-08T13:57:53Z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f3d54e9d-eecb-445b-9841-37f820ed2de0</vt:lpwstr>
  </property>
  <property fmtid="{D5CDD505-2E9C-101B-9397-08002B2CF9AE}" pid="8" name="MSIP_Label_43f08ec5-d6d9-4227-8387-ccbfcb3632c4_ContentBits">
    <vt:lpwstr>0</vt:lpwstr>
  </property>
  <property fmtid="{D5CDD505-2E9C-101B-9397-08002B2CF9AE}" pid="9" name="ContentTypeId">
    <vt:lpwstr>0x0101008D8E950D0677D6478543EACE39CD1077</vt:lpwstr>
  </property>
</Properties>
</file>